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/>
  <mc:AlternateContent xmlns:mc="http://schemas.openxmlformats.org/markup-compatibility/2006">
    <mc:Choice Requires="x15">
      <x15ac:absPath xmlns:x15ac="http://schemas.microsoft.com/office/spreadsheetml/2010/11/ac" url="/Users/vickyfasten/Desktop/"/>
    </mc:Choice>
  </mc:AlternateContent>
  <xr:revisionPtr revIDLastSave="0" documentId="13_ncr:1_{BAC9409D-F3D4-C245-A266-C1B064EA9B0C}" xr6:coauthVersionLast="36" xr6:coauthVersionMax="36" xr10:uidLastSave="{00000000-0000-0000-0000-000000000000}"/>
  <bookViews>
    <workbookView xWindow="0" yWindow="460" windowWidth="25600" windowHeight="15460" tabRatio="815" xr2:uid="{00000000-000D-0000-FFFF-FFFF00000000}"/>
  </bookViews>
  <sheets>
    <sheet name="Omzetspecificaties" sheetId="5" r:id="rId1"/>
  </sheets>
  <externalReferences>
    <externalReference r:id="rId2"/>
    <externalReference r:id="rId3"/>
  </externalReferences>
  <definedNames>
    <definedName name="aa">[1]dropdown!$A$2:$A$16</definedName>
    <definedName name="_xlnm.Print_Area" localSheetId="0">Omzetspecificaties!$B$1:$Q$79</definedName>
    <definedName name="AflossigsbedragA">[1]dropdown!$D$6</definedName>
    <definedName name="Aflossing">[2]dropdown!$A$19:$A$28</definedName>
    <definedName name="Aflossing1">[1]dropdown!$A$19:$A$28</definedName>
    <definedName name="AflossingA">[1]dropdown!$A$19:$A$28</definedName>
    <definedName name="AflossingB">[1]dropdown!$C$15</definedName>
    <definedName name="AflossingC">[1]dropdown!$C$16</definedName>
    <definedName name="Aflossingd">[1]dropdown!$D$2</definedName>
    <definedName name="Aflossingq">[1]dropdown!$A$19:$A$28</definedName>
    <definedName name="Aflossingsbedrag">[2]dropdown!$D$6</definedName>
    <definedName name="Aflossingsbedrag1">[1]dropdown!$D$6</definedName>
    <definedName name="Aflossingsbedragq">[1]dropdown!$D$6</definedName>
    <definedName name="ee">[1]dropdown!$D$9</definedName>
    <definedName name="Garantie">[2]dropdown!$D$8</definedName>
    <definedName name="Garantie1">[1]dropdown!$D$8</definedName>
    <definedName name="GarantieA">[1]dropdown!$D$8</definedName>
    <definedName name="garantieq">[1]dropdown!$D$8</definedName>
    <definedName name="GemiddeldBedrag">[2]dropdown!$D$10</definedName>
    <definedName name="GemiddeldBedragA">[1]dropdown!$D$10</definedName>
    <definedName name="gemiddeldbedragq">[1]dropdown!$D$10</definedName>
    <definedName name="ii">[1]dropdown!$D$6</definedName>
    <definedName name="Kosten">[2]dropdown!$D$2</definedName>
    <definedName name="kosten1">[1]dropdown!$D$2</definedName>
    <definedName name="KostenA">[1]dropdown!$D$2</definedName>
    <definedName name="kostenq">[1]dropdown!$D$2</definedName>
    <definedName name="Krediet">[2]dropdown!$I$2:$I$4</definedName>
    <definedName name="Krediet1">[1]dropdown!$I$2:$I$4</definedName>
    <definedName name="KredietA">[1]dropdown!$I$2:$I$4</definedName>
    <definedName name="Kredietq">[1]dropdown!$I$2:$I$4</definedName>
    <definedName name="Looptijd">[2]dropdown!$A$2:$A$16</definedName>
    <definedName name="Looptijd1">[1]dropdown!$A$2:$A$16</definedName>
    <definedName name="LooptijdA">[1]dropdown!$A$2:$A$16</definedName>
    <definedName name="Looptijdq">[1]dropdown!$A$2:$A$16</definedName>
    <definedName name="oo">[1]dropdown!$I$2:$I$4</definedName>
    <definedName name="pp">[1]dropdown!$A$19:$A$28</definedName>
    <definedName name="qq">[1]dropdown!$C$16</definedName>
    <definedName name="Renekosten">[1]dropdown!$D$4</definedName>
    <definedName name="Rente">[2]dropdown!$D$3</definedName>
    <definedName name="Rente1">[1]dropdown!$D$3</definedName>
    <definedName name="RenteA">[1]dropdown!$D$3</definedName>
    <definedName name="Rentekosten">[2]dropdown!$D$4</definedName>
    <definedName name="RentekostenA">[1]dropdown!$D$4</definedName>
    <definedName name="Rentekostenq">[1]dropdown!$D$4</definedName>
    <definedName name="Renteq">[1]dropdown!$D$3</definedName>
    <definedName name="RenteTotaal">[2]dropdown!$D$9</definedName>
    <definedName name="RenteTotaal1">[1]dropdown!$D$9</definedName>
    <definedName name="RenteTotaalA">[1]dropdown!$D$9</definedName>
    <definedName name="Rentetotaalq">[1]dropdown!$D$9</definedName>
    <definedName name="rr">[1]dropdown!$D$8</definedName>
    <definedName name="tekst">[1]dropdown!$C$15</definedName>
    <definedName name="Tekst1">[2]dropdown!$C$15</definedName>
    <definedName name="Tekst2">[2]dropdown!$C$16</definedName>
    <definedName name="tekst3">[1]dropdown!$C$16</definedName>
    <definedName name="tekstA">[1]dropdown!$C$15</definedName>
    <definedName name="TekstB">[1]dropdown!$C$16</definedName>
    <definedName name="tekstq">[1]dropdown!$C$15</definedName>
    <definedName name="tekstq2">[1]dropdown!$C$16</definedName>
    <definedName name="tt">[1]dropdown!$D$10</definedName>
    <definedName name="uu">[1]dropdown!$D$4</definedName>
    <definedName name="ww">[1]dropdown!$D$2</definedName>
    <definedName name="yy">[1]dropdown!$D$3</definedName>
    <definedName name="zz">[1]dropdown!$C$15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5" l="1"/>
  <c r="D63" i="5"/>
  <c r="D66" i="5"/>
  <c r="D71" i="5"/>
  <c r="E61" i="5"/>
  <c r="E63" i="5"/>
  <c r="E66" i="5" s="1"/>
  <c r="E73" i="5" s="1"/>
  <c r="E71" i="5"/>
  <c r="E77" i="5"/>
  <c r="F61" i="5"/>
  <c r="F63" i="5"/>
  <c r="F66" i="5"/>
  <c r="F71" i="5"/>
  <c r="F70" i="5" s="1"/>
  <c r="G61" i="5"/>
  <c r="G60" i="5" s="1"/>
  <c r="G63" i="5"/>
  <c r="G66" i="5" s="1"/>
  <c r="G71" i="5"/>
  <c r="H61" i="5"/>
  <c r="H63" i="5"/>
  <c r="H66" i="5"/>
  <c r="H71" i="5"/>
  <c r="I61" i="5"/>
  <c r="I63" i="5"/>
  <c r="I66" i="5" s="1"/>
  <c r="I71" i="5"/>
  <c r="J61" i="5"/>
  <c r="J63" i="5"/>
  <c r="J66" i="5"/>
  <c r="J71" i="5"/>
  <c r="J70" i="5" s="1"/>
  <c r="K61" i="5"/>
  <c r="K60" i="5" s="1"/>
  <c r="K63" i="5"/>
  <c r="K66" i="5" s="1"/>
  <c r="K71" i="5"/>
  <c r="L61" i="5"/>
  <c r="L63" i="5"/>
  <c r="L66" i="5"/>
  <c r="L71" i="5"/>
  <c r="M61" i="5"/>
  <c r="M63" i="5"/>
  <c r="M66" i="5" s="1"/>
  <c r="M71" i="5"/>
  <c r="N61" i="5"/>
  <c r="N63" i="5"/>
  <c r="N66" i="5"/>
  <c r="N71" i="5"/>
  <c r="N70" i="5" s="1"/>
  <c r="O61" i="5"/>
  <c r="O60" i="5" s="1"/>
  <c r="O63" i="5"/>
  <c r="O66" i="5" s="1"/>
  <c r="O65" i="5" s="1"/>
  <c r="O74" i="5" s="1"/>
  <c r="O78" i="5" s="1"/>
  <c r="O71" i="5"/>
  <c r="O73" i="5"/>
  <c r="O77" i="5" s="1"/>
  <c r="D60" i="5"/>
  <c r="D65" i="5"/>
  <c r="D70" i="5"/>
  <c r="E60" i="5"/>
  <c r="E65" i="5"/>
  <c r="E70" i="5"/>
  <c r="F60" i="5"/>
  <c r="G70" i="5"/>
  <c r="H60" i="5"/>
  <c r="H65" i="5"/>
  <c r="H70" i="5"/>
  <c r="I60" i="5"/>
  <c r="I65" i="5"/>
  <c r="I70" i="5"/>
  <c r="J60" i="5"/>
  <c r="K70" i="5"/>
  <c r="L60" i="5"/>
  <c r="L65" i="5"/>
  <c r="L70" i="5"/>
  <c r="M60" i="5"/>
  <c r="M65" i="5"/>
  <c r="M70" i="5"/>
  <c r="N60" i="5"/>
  <c r="O70" i="5"/>
  <c r="Q70" i="5"/>
  <c r="Q68" i="5"/>
  <c r="Q63" i="5"/>
  <c r="Q61" i="5"/>
  <c r="Q58" i="5"/>
  <c r="D35" i="5"/>
  <c r="D37" i="5"/>
  <c r="D45" i="5"/>
  <c r="E35" i="5"/>
  <c r="E37" i="5"/>
  <c r="E40" i="5"/>
  <c r="E45" i="5"/>
  <c r="F35" i="5"/>
  <c r="F34" i="5" s="1"/>
  <c r="F37" i="5"/>
  <c r="F40" i="5" s="1"/>
  <c r="F45" i="5"/>
  <c r="G35" i="5"/>
  <c r="G37" i="5"/>
  <c r="G40" i="5"/>
  <c r="G45" i="5"/>
  <c r="G44" i="5" s="1"/>
  <c r="H35" i="5"/>
  <c r="H47" i="5" s="1"/>
  <c r="H51" i="5" s="1"/>
  <c r="H37" i="5"/>
  <c r="H40" i="5" s="1"/>
  <c r="H39" i="5" s="1"/>
  <c r="H45" i="5"/>
  <c r="I35" i="5"/>
  <c r="I37" i="5"/>
  <c r="I40" i="5"/>
  <c r="I45" i="5"/>
  <c r="I44" i="5" s="1"/>
  <c r="J35" i="5"/>
  <c r="J34" i="5" s="1"/>
  <c r="J37" i="5"/>
  <c r="J40" i="5" s="1"/>
  <c r="J45" i="5"/>
  <c r="K35" i="5"/>
  <c r="K37" i="5"/>
  <c r="K40" i="5"/>
  <c r="K39" i="5" s="1"/>
  <c r="K45" i="5"/>
  <c r="K44" i="5" s="1"/>
  <c r="L35" i="5"/>
  <c r="L37" i="5"/>
  <c r="L40" i="5" s="1"/>
  <c r="L39" i="5" s="1"/>
  <c r="L45" i="5"/>
  <c r="L47" i="5"/>
  <c r="L51" i="5" s="1"/>
  <c r="M35" i="5"/>
  <c r="M37" i="5"/>
  <c r="M40" i="5"/>
  <c r="M45" i="5"/>
  <c r="N35" i="5"/>
  <c r="N34" i="5" s="1"/>
  <c r="N37" i="5"/>
  <c r="N40" i="5" s="1"/>
  <c r="N45" i="5"/>
  <c r="O35" i="5"/>
  <c r="O37" i="5"/>
  <c r="O40" i="5"/>
  <c r="O45" i="5"/>
  <c r="O44" i="5" s="1"/>
  <c r="D34" i="5"/>
  <c r="D44" i="5"/>
  <c r="E34" i="5"/>
  <c r="E44" i="5"/>
  <c r="F39" i="5"/>
  <c r="F44" i="5"/>
  <c r="G34" i="5"/>
  <c r="G39" i="5"/>
  <c r="H34" i="5"/>
  <c r="H48" i="5" s="1"/>
  <c r="H52" i="5" s="1"/>
  <c r="H44" i="5"/>
  <c r="I34" i="5"/>
  <c r="J39" i="5"/>
  <c r="J44" i="5"/>
  <c r="K34" i="5"/>
  <c r="L34" i="5"/>
  <c r="L48" i="5" s="1"/>
  <c r="L52" i="5" s="1"/>
  <c r="L44" i="5"/>
  <c r="M34" i="5"/>
  <c r="M44" i="5"/>
  <c r="N39" i="5"/>
  <c r="N44" i="5"/>
  <c r="O34" i="5"/>
  <c r="O39" i="5"/>
  <c r="Q42" i="5"/>
  <c r="Q32" i="5"/>
  <c r="E10" i="5"/>
  <c r="F10" i="5"/>
  <c r="G10" i="5"/>
  <c r="G13" i="5" s="1"/>
  <c r="G20" i="5" s="1"/>
  <c r="H10" i="5"/>
  <c r="I10" i="5"/>
  <c r="J10" i="5"/>
  <c r="K10" i="5"/>
  <c r="K13" i="5" s="1"/>
  <c r="K12" i="5" s="1"/>
  <c r="L10" i="5"/>
  <c r="M10" i="5"/>
  <c r="N10" i="5"/>
  <c r="O10" i="5"/>
  <c r="D10" i="5"/>
  <c r="D13" i="5" s="1"/>
  <c r="D8" i="5"/>
  <c r="Q15" i="5"/>
  <c r="D7" i="5"/>
  <c r="Q5" i="5"/>
  <c r="E18" i="5"/>
  <c r="E17" i="5"/>
  <c r="F18" i="5"/>
  <c r="F17" i="5" s="1"/>
  <c r="Q17" i="5" s="1"/>
  <c r="G18" i="5"/>
  <c r="G17" i="5"/>
  <c r="H18" i="5"/>
  <c r="H17" i="5" s="1"/>
  <c r="I18" i="5"/>
  <c r="I17" i="5"/>
  <c r="J18" i="5"/>
  <c r="J17" i="5" s="1"/>
  <c r="K18" i="5"/>
  <c r="K17" i="5"/>
  <c r="L18" i="5"/>
  <c r="L17" i="5" s="1"/>
  <c r="M18" i="5"/>
  <c r="M17" i="5"/>
  <c r="N18" i="5"/>
  <c r="N17" i="5" s="1"/>
  <c r="O18" i="5"/>
  <c r="O17" i="5"/>
  <c r="D18" i="5"/>
  <c r="D17" i="5" s="1"/>
  <c r="E13" i="5"/>
  <c r="E12" i="5"/>
  <c r="F13" i="5"/>
  <c r="F12" i="5" s="1"/>
  <c r="G12" i="5"/>
  <c r="H13" i="5"/>
  <c r="H12" i="5" s="1"/>
  <c r="H21" i="5" s="1"/>
  <c r="H25" i="5" s="1"/>
  <c r="I13" i="5"/>
  <c r="J13" i="5"/>
  <c r="J12" i="5"/>
  <c r="L13" i="5"/>
  <c r="L12" i="5"/>
  <c r="M13" i="5"/>
  <c r="M12" i="5" s="1"/>
  <c r="N13" i="5"/>
  <c r="N12" i="5" s="1"/>
  <c r="O13" i="5"/>
  <c r="O12" i="5" s="1"/>
  <c r="E8" i="5"/>
  <c r="F8" i="5"/>
  <c r="G8" i="5"/>
  <c r="H8" i="5"/>
  <c r="I8" i="5"/>
  <c r="I7" i="5" s="1"/>
  <c r="I21" i="5" s="1"/>
  <c r="I25" i="5" s="1"/>
  <c r="J8" i="5"/>
  <c r="J20" i="5" s="1"/>
  <c r="K8" i="5"/>
  <c r="L8" i="5"/>
  <c r="M8" i="5"/>
  <c r="M20" i="5" s="1"/>
  <c r="M24" i="5" s="1"/>
  <c r="N8" i="5"/>
  <c r="O8" i="5"/>
  <c r="O7" i="5" s="1"/>
  <c r="H20" i="5"/>
  <c r="H24" i="5" s="1"/>
  <c r="K20" i="5"/>
  <c r="N7" i="5"/>
  <c r="F7" i="5"/>
  <c r="G7" i="5"/>
  <c r="G21" i="5" s="1"/>
  <c r="G25" i="5" s="1"/>
  <c r="K7" i="5"/>
  <c r="H7" i="5"/>
  <c r="J7" i="5"/>
  <c r="J21" i="5"/>
  <c r="J25" i="5" s="1"/>
  <c r="I12" i="5"/>
  <c r="N21" i="5"/>
  <c r="N25" i="5" s="1"/>
  <c r="G24" i="5"/>
  <c r="K24" i="5"/>
  <c r="J24" i="5"/>
  <c r="Q8" i="5" l="1"/>
  <c r="E20" i="5"/>
  <c r="E24" i="5" s="1"/>
  <c r="Q18" i="5"/>
  <c r="D12" i="5"/>
  <c r="Q12" i="5" s="1"/>
  <c r="D20" i="5"/>
  <c r="Q13" i="5"/>
  <c r="H74" i="5"/>
  <c r="H78" i="5" s="1"/>
  <c r="D74" i="5"/>
  <c r="N73" i="5"/>
  <c r="N77" i="5" s="1"/>
  <c r="L73" i="5"/>
  <c r="L77" i="5" s="1"/>
  <c r="J73" i="5"/>
  <c r="J77" i="5" s="1"/>
  <c r="H73" i="5"/>
  <c r="H77" i="5" s="1"/>
  <c r="F73" i="5"/>
  <c r="F77" i="5" s="1"/>
  <c r="O21" i="5"/>
  <c r="O25" i="5" s="1"/>
  <c r="Q10" i="5"/>
  <c r="K21" i="5"/>
  <c r="K25" i="5" s="1"/>
  <c r="Q34" i="5"/>
  <c r="Q45" i="5"/>
  <c r="N48" i="5"/>
  <c r="N52" i="5" s="1"/>
  <c r="I47" i="5"/>
  <c r="I51" i="5" s="1"/>
  <c r="I39" i="5"/>
  <c r="I48" i="5" s="1"/>
  <c r="I52" i="5" s="1"/>
  <c r="F48" i="5"/>
  <c r="F52" i="5" s="1"/>
  <c r="D40" i="5"/>
  <c r="Q37" i="5"/>
  <c r="K65" i="5"/>
  <c r="K74" i="5" s="1"/>
  <c r="K78" i="5" s="1"/>
  <c r="K73" i="5"/>
  <c r="K77" i="5" s="1"/>
  <c r="G65" i="5"/>
  <c r="G74" i="5" s="1"/>
  <c r="G78" i="5" s="1"/>
  <c r="G73" i="5"/>
  <c r="G77" i="5" s="1"/>
  <c r="M47" i="5"/>
  <c r="M51" i="5" s="1"/>
  <c r="M39" i="5"/>
  <c r="M48" i="5" s="1"/>
  <c r="M52" i="5" s="1"/>
  <c r="J48" i="5"/>
  <c r="J52" i="5" s="1"/>
  <c r="E47" i="5"/>
  <c r="E51" i="5" s="1"/>
  <c r="E39" i="5"/>
  <c r="E48" i="5" s="1"/>
  <c r="E52" i="5" s="1"/>
  <c r="Q71" i="5"/>
  <c r="M7" i="5"/>
  <c r="M21" i="5" s="1"/>
  <c r="M25" i="5" s="1"/>
  <c r="I20" i="5"/>
  <c r="I24" i="5" s="1"/>
  <c r="L7" i="5"/>
  <c r="L21" i="5" s="1"/>
  <c r="L25" i="5" s="1"/>
  <c r="L20" i="5"/>
  <c r="L24" i="5" s="1"/>
  <c r="D21" i="5"/>
  <c r="K47" i="5"/>
  <c r="K51" i="5" s="1"/>
  <c r="J47" i="5"/>
  <c r="J51" i="5" s="1"/>
  <c r="L74" i="5"/>
  <c r="L78" i="5" s="1"/>
  <c r="D73" i="5"/>
  <c r="E7" i="5"/>
  <c r="E21" i="5" s="1"/>
  <c r="E25" i="5" s="1"/>
  <c r="F21" i="5"/>
  <c r="F25" i="5" s="1"/>
  <c r="O20" i="5"/>
  <c r="O24" i="5" s="1"/>
  <c r="N20" i="5"/>
  <c r="N24" i="5" s="1"/>
  <c r="F20" i="5"/>
  <c r="F24" i="5" s="1"/>
  <c r="O48" i="5"/>
  <c r="O52" i="5" s="1"/>
  <c r="K48" i="5"/>
  <c r="K52" i="5" s="1"/>
  <c r="G48" i="5"/>
  <c r="G52" i="5" s="1"/>
  <c r="Q44" i="5"/>
  <c r="O47" i="5"/>
  <c r="O51" i="5" s="1"/>
  <c r="N47" i="5"/>
  <c r="N51" i="5" s="1"/>
  <c r="G47" i="5"/>
  <c r="G51" i="5" s="1"/>
  <c r="F47" i="5"/>
  <c r="F51" i="5" s="1"/>
  <c r="Q35" i="5"/>
  <c r="M74" i="5"/>
  <c r="M78" i="5" s="1"/>
  <c r="I74" i="5"/>
  <c r="I78" i="5" s="1"/>
  <c r="Q60" i="5"/>
  <c r="E74" i="5"/>
  <c r="E78" i="5" s="1"/>
  <c r="M73" i="5"/>
  <c r="M77" i="5" s="1"/>
  <c r="I73" i="5"/>
  <c r="I77" i="5" s="1"/>
  <c r="Q66" i="5"/>
  <c r="N65" i="5"/>
  <c r="N74" i="5" s="1"/>
  <c r="N78" i="5" s="1"/>
  <c r="J65" i="5"/>
  <c r="J74" i="5" s="1"/>
  <c r="J78" i="5" s="1"/>
  <c r="F65" i="5"/>
  <c r="F74" i="5" s="1"/>
  <c r="F78" i="5" s="1"/>
  <c r="Q7" i="5" l="1"/>
  <c r="Q65" i="5"/>
  <c r="Q20" i="5"/>
  <c r="D24" i="5"/>
  <c r="Q24" i="5" s="1"/>
  <c r="Q73" i="5"/>
  <c r="D77" i="5"/>
  <c r="Q77" i="5" s="1"/>
  <c r="Q79" i="5" s="1"/>
  <c r="Q21" i="5"/>
  <c r="D25" i="5"/>
  <c r="Q25" i="5" s="1"/>
  <c r="D39" i="5"/>
  <c r="Q40" i="5"/>
  <c r="D47" i="5"/>
  <c r="D78" i="5"/>
  <c r="Q78" i="5" s="1"/>
  <c r="Q74" i="5"/>
  <c r="Q26" i="5" l="1"/>
  <c r="D51" i="5"/>
  <c r="Q51" i="5" s="1"/>
  <c r="Q47" i="5"/>
  <c r="Q39" i="5"/>
  <c r="D48" i="5"/>
  <c r="Q48" i="5" l="1"/>
  <c r="D52" i="5"/>
  <c r="Q52" i="5" s="1"/>
  <c r="Q53" i="5" s="1"/>
</calcChain>
</file>

<file path=xl/sharedStrings.xml><?xml version="1.0" encoding="utf-8"?>
<sst xmlns="http://schemas.openxmlformats.org/spreadsheetml/2006/main" count="172" uniqueCount="27">
  <si>
    <t xml:space="preserve"> </t>
  </si>
  <si>
    <t>Totaal</t>
  </si>
  <si>
    <t>Verkoop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</si>
  <si>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</si>
  <si>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</si>
  <si>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</si>
  <si>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</si>
  <si>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</si>
  <si>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</si>
  <si>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</si>
  <si>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</si>
  <si>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</si>
  <si>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</si>
  <si>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</si>
  <si>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</si>
  <si>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BTW bedrag</t>
  </si>
  <si>
    <t>Omzet</t>
  </si>
  <si>
    <t>Gemiddelde prijs per eenheid</t>
  </si>
  <si>
    <t>omzet</t>
  </si>
  <si>
    <t>Totaal omzet (excl btw)</t>
  </si>
  <si>
    <t>BTW bedrag 21%</t>
  </si>
  <si>
    <t>Ontvangsten</t>
  </si>
  <si>
    <t>Omzet netto</t>
  </si>
  <si>
    <t>OMZETSPECIFICATIES</t>
  </si>
  <si>
    <t>Product/Project/Dienst A</t>
  </si>
  <si>
    <t>Product/Project/Dienst B</t>
  </si>
  <si>
    <t>Product/Project/Dienst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</si>
</sst>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8"/>
      <color theme="1"/>
      <name val="Verdana"/>
      <family val="2"/>
    </font>
    <font>
      <b/>
      <sz val="20"/>
      <color rgb="FF4DAEE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4DAEE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NumberFormat="1" applyFont="1" applyFill="1" applyBorder="1"/>
    <xf numFmtId="0" fontId="2" fillId="0" borderId="0" xfId="0" applyNumberFormat="1" applyFont="1" applyBorder="1"/>
    <xf numFmtId="164" fontId="2" fillId="0" borderId="0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0" fontId="2" fillId="0" borderId="0" xfId="0" applyFont="1" applyFill="1" applyBorder="1"/>
    <xf numFmtId="0" fontId="5" fillId="0" borderId="0" xfId="0" applyFont="1" applyAlignment="1">
      <alignment horizontal="left"/>
    </xf>
    <xf numFmtId="0" fontId="6" fillId="0" borderId="0" xfId="0" applyFont="1" applyFill="1"/>
    <xf numFmtId="164" fontId="3" fillId="0" borderId="1" xfId="0" applyNumberFormat="1" applyFont="1" applyBorder="1"/>
  </cellXfs>
  <cellStyles count="2">
    <cellStyle name="Euro" xfId="1" xr:uid="{00000000-0005-0000-0000-000000000000}"/>
    <cellStyle name="Standaard" xfId="0" builtinId="0"/>
  </cellStyles>
  <dxfs count="0"/>
  <tableStyles count="0" defaultTableStyle="TableStyleMedium2" defaultPivotStyle="PivotStyleLight16"/>
  <colors>
    <mruColors>
      <color rgb="FF4DA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F/Documents/1-Huidige%20opdrachten/DNA%20Community/2.Financial%20mediation/KUA/Rekentool_Qredits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F/Downloads/Rekentool_Qred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tool Qredits 2015-03"/>
      <sheetName val="dropdown"/>
    </sheetNames>
    <sheetDataSet>
      <sheetData sheetId="0"/>
      <sheetData sheetId="1">
        <row r="2">
          <cell r="A2">
            <v>12</v>
          </cell>
          <cell r="D2">
            <v>400</v>
          </cell>
          <cell r="I2" t="str">
            <v>Microkrediet</v>
          </cell>
        </row>
        <row r="3">
          <cell r="A3">
            <v>18</v>
          </cell>
          <cell r="D3">
            <v>9.7500000000000003E-2</v>
          </cell>
          <cell r="I3" t="str">
            <v>MKB-krediet</v>
          </cell>
        </row>
        <row r="4">
          <cell r="A4">
            <v>24</v>
          </cell>
          <cell r="D4">
            <v>8.1250000000000003E-3</v>
          </cell>
          <cell r="I4" t="str">
            <v>MKB-krediet met staatsgarantie</v>
          </cell>
        </row>
        <row r="5">
          <cell r="A5">
            <v>30</v>
          </cell>
        </row>
        <row r="6">
          <cell r="A6">
            <v>36</v>
          </cell>
          <cell r="D6">
            <v>321.19354838709677</v>
          </cell>
        </row>
        <row r="7">
          <cell r="A7">
            <v>42</v>
          </cell>
        </row>
        <row r="8">
          <cell r="A8">
            <v>48</v>
          </cell>
          <cell r="D8">
            <v>0</v>
          </cell>
        </row>
        <row r="9">
          <cell r="A9">
            <v>54</v>
          </cell>
          <cell r="D9">
            <v>1698.9131250000005</v>
          </cell>
        </row>
        <row r="10">
          <cell r="A10">
            <v>60</v>
          </cell>
          <cell r="D10">
            <v>334.88647569444441</v>
          </cell>
        </row>
        <row r="11">
          <cell r="A11">
            <v>66</v>
          </cell>
        </row>
        <row r="12">
          <cell r="A12">
            <v>72</v>
          </cell>
        </row>
        <row r="13">
          <cell r="A13">
            <v>84</v>
          </cell>
        </row>
        <row r="14">
          <cell r="A14">
            <v>96</v>
          </cell>
        </row>
        <row r="15">
          <cell r="A15">
            <v>108</v>
          </cell>
          <cell r="C15" t="str">
            <v>Vul een bedrag van maximaal 50.000 euro in:</v>
          </cell>
        </row>
        <row r="16">
          <cell r="A16">
            <v>120</v>
          </cell>
          <cell r="C16" t="str">
            <v/>
          </cell>
        </row>
        <row r="19">
          <cell r="A19">
            <v>1</v>
          </cell>
        </row>
        <row r="20">
          <cell r="A20">
            <v>2</v>
          </cell>
        </row>
        <row r="21">
          <cell r="A21">
            <v>3</v>
          </cell>
        </row>
        <row r="22">
          <cell r="A22">
            <v>4</v>
          </cell>
        </row>
        <row r="23">
          <cell r="A23">
            <v>5</v>
          </cell>
        </row>
        <row r="24">
          <cell r="A24">
            <v>6</v>
          </cell>
        </row>
        <row r="25">
          <cell r="A25">
            <v>7</v>
          </cell>
        </row>
        <row r="26">
          <cell r="A26">
            <v>8</v>
          </cell>
        </row>
        <row r="27">
          <cell r="A27">
            <v>9</v>
          </cell>
        </row>
        <row r="28">
          <cell r="A28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tool Qredits 2015-03"/>
      <sheetName val="dropdown"/>
    </sheetNames>
    <sheetDataSet>
      <sheetData sheetId="0"/>
      <sheetData sheetId="1">
        <row r="2">
          <cell r="A2">
            <v>12</v>
          </cell>
          <cell r="D2">
            <v>0</v>
          </cell>
          <cell r="I2" t="str">
            <v>Microkrediet</v>
          </cell>
        </row>
        <row r="3">
          <cell r="A3">
            <v>18</v>
          </cell>
          <cell r="D3">
            <v>9.7500000000000003E-2</v>
          </cell>
          <cell r="I3" t="str">
            <v>MKB-krediet</v>
          </cell>
        </row>
        <row r="4">
          <cell r="A4">
            <v>24</v>
          </cell>
          <cell r="D4">
            <v>8.1250000000000003E-3</v>
          </cell>
          <cell r="I4" t="str">
            <v>MKB-krediet met staatsgarantie</v>
          </cell>
        </row>
        <row r="5">
          <cell r="A5">
            <v>30</v>
          </cell>
        </row>
        <row r="6">
          <cell r="A6">
            <v>36</v>
          </cell>
          <cell r="D6">
            <v>0</v>
          </cell>
        </row>
        <row r="7">
          <cell r="A7">
            <v>42</v>
          </cell>
        </row>
        <row r="8">
          <cell r="A8">
            <v>48</v>
          </cell>
          <cell r="D8">
            <v>0</v>
          </cell>
        </row>
        <row r="9">
          <cell r="A9">
            <v>54</v>
          </cell>
          <cell r="D9">
            <v>0</v>
          </cell>
        </row>
        <row r="10">
          <cell r="A10">
            <v>60</v>
          </cell>
          <cell r="D10">
            <v>0</v>
          </cell>
        </row>
        <row r="11">
          <cell r="A11">
            <v>66</v>
          </cell>
        </row>
        <row r="12">
          <cell r="A12">
            <v>72</v>
          </cell>
        </row>
        <row r="13">
          <cell r="A13">
            <v>84</v>
          </cell>
        </row>
        <row r="14">
          <cell r="A14">
            <v>96</v>
          </cell>
        </row>
        <row r="15">
          <cell r="A15">
            <v>108</v>
          </cell>
          <cell r="C15" t="str">
            <v>Vul een bedrag van maximaal 50.000 euro in:</v>
          </cell>
        </row>
        <row r="16">
          <cell r="A16">
            <v>120</v>
          </cell>
          <cell r="C16" t="str">
            <v>Of kies voor MKB-krediet</v>
          </cell>
        </row>
        <row r="19">
          <cell r="A19">
            <v>1</v>
          </cell>
        </row>
        <row r="20">
          <cell r="A20">
            <v>2</v>
          </cell>
        </row>
        <row r="21">
          <cell r="A21">
            <v>3</v>
          </cell>
        </row>
        <row r="22">
          <cell r="A22">
            <v>4</v>
          </cell>
        </row>
        <row r="23">
          <cell r="A23">
            <v>5</v>
          </cell>
        </row>
        <row r="24">
          <cell r="A24">
            <v>6</v>
          </cell>
        </row>
        <row r="25">
          <cell r="A25">
            <v>7</v>
          </cell>
        </row>
        <row r="26">
          <cell r="A26">
            <v>8</v>
          </cell>
        </row>
        <row r="27">
          <cell r="A27">
            <v>9</v>
          </cell>
        </row>
        <row r="28">
          <cell r="A2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topLeftCell="A30" zoomScale="80" zoomScaleNormal="80" workbookViewId="0">
      <selection activeCell="B57" sqref="B57"/>
    </sheetView>
  </sheetViews>
  <sheetFormatPr baseColWidth="10" defaultColWidth="8.83203125" defaultRowHeight="16" x14ac:dyDescent="0.2"/>
  <cols>
    <col min="1" max="1" width="8.83203125" style="1"/>
    <col min="2" max="2" width="37" style="1" bestFit="1" customWidth="1"/>
    <col min="3" max="3" width="8.83203125" style="1"/>
    <col min="4" max="6" width="10.1640625" style="1" bestFit="1" customWidth="1"/>
    <col min="7" max="8" width="11.6640625" style="1" bestFit="1" customWidth="1"/>
    <col min="9" max="9" width="10.1640625" style="1" bestFit="1" customWidth="1"/>
    <col min="10" max="10" width="11.33203125" style="1" bestFit="1" customWidth="1"/>
    <col min="11" max="13" width="10.1640625" style="1" bestFit="1" customWidth="1"/>
    <col min="14" max="14" width="11.6640625" style="1" bestFit="1" customWidth="1"/>
    <col min="15" max="15" width="11.33203125" style="1" bestFit="1" customWidth="1"/>
    <col min="16" max="16" width="6.5" style="1" customWidth="1"/>
    <col min="17" max="17" width="13.1640625" style="1" bestFit="1" customWidth="1"/>
    <col min="18" max="16384" width="8.83203125" style="1"/>
  </cols>
  <sheetData>
    <row r="1" spans="1:23" ht="25" x14ac:dyDescent="0.25">
      <c r="A1" s="1" t="s">
        <v>0</v>
      </c>
      <c r="B1" s="15" t="s">
        <v>23</v>
      </c>
    </row>
    <row r="3" spans="1:23" ht="23" x14ac:dyDescent="0.25">
      <c r="B3" s="14">
        <v>2020</v>
      </c>
    </row>
    <row r="4" spans="1:23" x14ac:dyDescent="0.2">
      <c r="B4" s="4" t="s">
        <v>2</v>
      </c>
      <c r="C4" s="4"/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/>
      <c r="Q4" s="5" t="s">
        <v>1</v>
      </c>
    </row>
    <row r="5" spans="1:23" x14ac:dyDescent="0.2">
      <c r="B5" s="6" t="s">
        <v>24</v>
      </c>
      <c r="C5" s="2"/>
      <c r="D5" s="7">
        <v>200</v>
      </c>
      <c r="E5" s="7">
        <v>200</v>
      </c>
      <c r="F5" s="7">
        <v>250</v>
      </c>
      <c r="G5" s="7">
        <v>300</v>
      </c>
      <c r="H5" s="7">
        <v>300</v>
      </c>
      <c r="I5" s="7">
        <v>200</v>
      </c>
      <c r="J5" s="7">
        <v>350</v>
      </c>
      <c r="K5" s="7">
        <v>250</v>
      </c>
      <c r="L5" s="7">
        <v>150</v>
      </c>
      <c r="M5" s="7">
        <v>150</v>
      </c>
      <c r="N5" s="7">
        <v>200</v>
      </c>
      <c r="O5" s="7">
        <v>350</v>
      </c>
      <c r="P5" s="8"/>
      <c r="Q5" s="8">
        <f>SUM(D5:O5)</f>
        <v>2900</v>
      </c>
    </row>
    <row r="6" spans="1:23" x14ac:dyDescent="0.2">
      <c r="B6" s="2" t="s">
        <v>17</v>
      </c>
      <c r="C6" s="2"/>
      <c r="D6" s="3">
        <v>15</v>
      </c>
      <c r="E6" s="3">
        <v>15</v>
      </c>
      <c r="F6" s="3">
        <v>15</v>
      </c>
      <c r="G6" s="3">
        <v>15</v>
      </c>
      <c r="H6" s="3">
        <v>15</v>
      </c>
      <c r="I6" s="3">
        <v>15</v>
      </c>
      <c r="J6" s="3">
        <v>15</v>
      </c>
      <c r="K6" s="3">
        <v>15</v>
      </c>
      <c r="L6" s="3">
        <v>15</v>
      </c>
      <c r="M6" s="3">
        <v>15</v>
      </c>
      <c r="N6" s="3">
        <v>15</v>
      </c>
      <c r="O6" s="3">
        <v>15</v>
      </c>
      <c r="P6" s="3"/>
      <c r="Q6" s="3" t="s">
        <v>0</v>
      </c>
    </row>
    <row r="7" spans="1:23" x14ac:dyDescent="0.2">
      <c r="B7" s="2" t="s">
        <v>20</v>
      </c>
      <c r="C7" s="2"/>
      <c r="D7" s="9">
        <f>(D8*21)/100</f>
        <v>630</v>
      </c>
      <c r="E7" s="9">
        <f t="shared" ref="E7:G7" si="0">(E8*21)/100</f>
        <v>630</v>
      </c>
      <c r="F7" s="9">
        <f t="shared" si="0"/>
        <v>787.5</v>
      </c>
      <c r="G7" s="9">
        <f t="shared" si="0"/>
        <v>945</v>
      </c>
      <c r="H7" s="9">
        <f t="shared" ref="H7:O7" si="1">(H8*21)/100</f>
        <v>945</v>
      </c>
      <c r="I7" s="9">
        <f t="shared" si="1"/>
        <v>630</v>
      </c>
      <c r="J7" s="9">
        <f t="shared" si="1"/>
        <v>1102.5</v>
      </c>
      <c r="K7" s="9">
        <f t="shared" si="1"/>
        <v>787.5</v>
      </c>
      <c r="L7" s="9">
        <f t="shared" si="1"/>
        <v>472.5</v>
      </c>
      <c r="M7" s="9">
        <f t="shared" si="1"/>
        <v>472.5</v>
      </c>
      <c r="N7" s="9">
        <f t="shared" si="1"/>
        <v>630</v>
      </c>
      <c r="O7" s="9">
        <f t="shared" si="1"/>
        <v>1102.5</v>
      </c>
      <c r="P7" s="3"/>
      <c r="Q7" s="3">
        <f t="shared" ref="Q7:Q21" si="2">SUM(D7:O7)</f>
        <v>9135</v>
      </c>
    </row>
    <row r="8" spans="1:23" x14ac:dyDescent="0.2">
      <c r="B8" s="2" t="s">
        <v>16</v>
      </c>
      <c r="C8" s="2"/>
      <c r="D8" s="9">
        <f>D5*D6</f>
        <v>3000</v>
      </c>
      <c r="E8" s="9">
        <f t="shared" ref="E8:O8" si="3">E5*E6</f>
        <v>3000</v>
      </c>
      <c r="F8" s="9">
        <f t="shared" si="3"/>
        <v>3750</v>
      </c>
      <c r="G8" s="9">
        <f t="shared" si="3"/>
        <v>4500</v>
      </c>
      <c r="H8" s="9">
        <f t="shared" si="3"/>
        <v>4500</v>
      </c>
      <c r="I8" s="9">
        <f t="shared" si="3"/>
        <v>3000</v>
      </c>
      <c r="J8" s="9">
        <f t="shared" si="3"/>
        <v>5250</v>
      </c>
      <c r="K8" s="9">
        <f t="shared" si="3"/>
        <v>3750</v>
      </c>
      <c r="L8" s="9">
        <f t="shared" si="3"/>
        <v>2250</v>
      </c>
      <c r="M8" s="9">
        <f t="shared" si="3"/>
        <v>2250</v>
      </c>
      <c r="N8" s="9">
        <f t="shared" si="3"/>
        <v>3000</v>
      </c>
      <c r="O8" s="9">
        <f t="shared" si="3"/>
        <v>5250</v>
      </c>
      <c r="P8" s="3"/>
      <c r="Q8" s="3">
        <f t="shared" si="2"/>
        <v>43500</v>
      </c>
    </row>
    <row r="9" spans="1:23" x14ac:dyDescent="0.2">
      <c r="B9" s="2"/>
      <c r="C9" s="2"/>
      <c r="D9" s="9" t="s"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"/>
      <c r="Q9" s="3"/>
    </row>
    <row r="10" spans="1:23" x14ac:dyDescent="0.2">
      <c r="B10" s="6" t="s">
        <v>25</v>
      </c>
      <c r="C10" s="2"/>
      <c r="D10" s="7">
        <f>D5*0.5</f>
        <v>100</v>
      </c>
      <c r="E10" s="7">
        <f t="shared" ref="E10:O10" si="4">E5*0.5</f>
        <v>100</v>
      </c>
      <c r="F10" s="7">
        <f t="shared" si="4"/>
        <v>125</v>
      </c>
      <c r="G10" s="7">
        <f t="shared" si="4"/>
        <v>150</v>
      </c>
      <c r="H10" s="7">
        <f t="shared" si="4"/>
        <v>150</v>
      </c>
      <c r="I10" s="7">
        <f t="shared" si="4"/>
        <v>100</v>
      </c>
      <c r="J10" s="7">
        <f t="shared" si="4"/>
        <v>175</v>
      </c>
      <c r="K10" s="7">
        <f t="shared" si="4"/>
        <v>125</v>
      </c>
      <c r="L10" s="7">
        <f t="shared" si="4"/>
        <v>75</v>
      </c>
      <c r="M10" s="7">
        <f t="shared" si="4"/>
        <v>75</v>
      </c>
      <c r="N10" s="7">
        <f t="shared" si="4"/>
        <v>100</v>
      </c>
      <c r="O10" s="7">
        <f t="shared" si="4"/>
        <v>175</v>
      </c>
      <c r="P10" s="8"/>
      <c r="Q10" s="8">
        <f>SUM(D10:O10)</f>
        <v>1450</v>
      </c>
    </row>
    <row r="11" spans="1:23" x14ac:dyDescent="0.2">
      <c r="B11" s="2" t="s">
        <v>17</v>
      </c>
      <c r="C11" s="2"/>
      <c r="D11" s="3">
        <v>12</v>
      </c>
      <c r="E11" s="3">
        <v>12</v>
      </c>
      <c r="F11" s="3">
        <v>12</v>
      </c>
      <c r="G11" s="3">
        <v>12</v>
      </c>
      <c r="H11" s="3">
        <v>12</v>
      </c>
      <c r="I11" s="3">
        <v>12</v>
      </c>
      <c r="J11" s="3">
        <v>12</v>
      </c>
      <c r="K11" s="3">
        <v>12</v>
      </c>
      <c r="L11" s="3">
        <v>12</v>
      </c>
      <c r="M11" s="3">
        <v>12</v>
      </c>
      <c r="N11" s="3">
        <v>12</v>
      </c>
      <c r="O11" s="3">
        <v>12</v>
      </c>
      <c r="P11" s="3"/>
      <c r="Q11" s="3" t="s">
        <v>0</v>
      </c>
    </row>
    <row r="12" spans="1:23" x14ac:dyDescent="0.2">
      <c r="B12" s="2" t="s">
        <v>20</v>
      </c>
      <c r="C12" s="2"/>
      <c r="D12" s="9">
        <f t="shared" ref="D12:G12" si="5">(D13*21)/100</f>
        <v>252</v>
      </c>
      <c r="E12" s="9">
        <f t="shared" si="5"/>
        <v>252</v>
      </c>
      <c r="F12" s="9">
        <f t="shared" si="5"/>
        <v>315</v>
      </c>
      <c r="G12" s="9">
        <f t="shared" si="5"/>
        <v>378</v>
      </c>
      <c r="H12" s="9">
        <f t="shared" ref="H12:O12" si="6">(H13*21)/100</f>
        <v>378</v>
      </c>
      <c r="I12" s="9">
        <f t="shared" si="6"/>
        <v>252</v>
      </c>
      <c r="J12" s="9">
        <f t="shared" si="6"/>
        <v>441</v>
      </c>
      <c r="K12" s="9">
        <f t="shared" si="6"/>
        <v>315</v>
      </c>
      <c r="L12" s="9">
        <f t="shared" si="6"/>
        <v>189</v>
      </c>
      <c r="M12" s="9">
        <f t="shared" si="6"/>
        <v>189</v>
      </c>
      <c r="N12" s="9">
        <f t="shared" si="6"/>
        <v>252</v>
      </c>
      <c r="O12" s="9">
        <f t="shared" si="6"/>
        <v>441</v>
      </c>
      <c r="P12" s="3"/>
      <c r="Q12" s="3">
        <f t="shared" si="2"/>
        <v>3654</v>
      </c>
    </row>
    <row r="13" spans="1:23" x14ac:dyDescent="0.2">
      <c r="B13" s="2" t="s">
        <v>18</v>
      </c>
      <c r="C13" s="2"/>
      <c r="D13" s="9">
        <f>D10*D11</f>
        <v>1200</v>
      </c>
      <c r="E13" s="9">
        <f t="shared" ref="E13:O13" si="7">E10*E11</f>
        <v>1200</v>
      </c>
      <c r="F13" s="9">
        <f t="shared" si="7"/>
        <v>1500</v>
      </c>
      <c r="G13" s="9">
        <f t="shared" si="7"/>
        <v>1800</v>
      </c>
      <c r="H13" s="9">
        <f t="shared" si="7"/>
        <v>1800</v>
      </c>
      <c r="I13" s="9">
        <f t="shared" si="7"/>
        <v>1200</v>
      </c>
      <c r="J13" s="9">
        <f t="shared" si="7"/>
        <v>2100</v>
      </c>
      <c r="K13" s="9">
        <f t="shared" si="7"/>
        <v>1500</v>
      </c>
      <c r="L13" s="9">
        <f t="shared" si="7"/>
        <v>900</v>
      </c>
      <c r="M13" s="9">
        <f t="shared" si="7"/>
        <v>900</v>
      </c>
      <c r="N13" s="9">
        <f t="shared" si="7"/>
        <v>1200</v>
      </c>
      <c r="O13" s="9">
        <f t="shared" si="7"/>
        <v>2100</v>
      </c>
      <c r="P13" s="3"/>
      <c r="Q13" s="3">
        <f t="shared" si="2"/>
        <v>17400</v>
      </c>
    </row>
    <row r="14" spans="1:23" x14ac:dyDescent="0.2">
      <c r="B14" s="2"/>
      <c r="C14" s="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</row>
    <row r="15" spans="1:23" x14ac:dyDescent="0.2">
      <c r="B15" s="6" t="s">
        <v>26</v>
      </c>
      <c r="C15" s="2"/>
      <c r="D15" s="7">
        <v>0</v>
      </c>
      <c r="E15" s="7">
        <v>0</v>
      </c>
      <c r="F15" s="7">
        <v>12</v>
      </c>
      <c r="G15" s="7">
        <v>12</v>
      </c>
      <c r="H15" s="7">
        <v>12</v>
      </c>
      <c r="I15" s="7">
        <v>20</v>
      </c>
      <c r="J15" s="7">
        <v>20</v>
      </c>
      <c r="K15" s="7">
        <v>20</v>
      </c>
      <c r="L15" s="7">
        <v>20</v>
      </c>
      <c r="M15" s="7">
        <v>20</v>
      </c>
      <c r="N15" s="7">
        <v>20</v>
      </c>
      <c r="O15" s="7">
        <v>20</v>
      </c>
      <c r="P15" s="8"/>
      <c r="Q15" s="8">
        <f>SUM(D15:O15)</f>
        <v>176</v>
      </c>
      <c r="W15" s="1" t="s">
        <v>0</v>
      </c>
    </row>
    <row r="16" spans="1:23" x14ac:dyDescent="0.2">
      <c r="B16" s="2" t="s">
        <v>17</v>
      </c>
      <c r="C16" s="2"/>
      <c r="D16" s="3">
        <v>50</v>
      </c>
      <c r="E16" s="3">
        <v>50</v>
      </c>
      <c r="F16" s="3">
        <v>50</v>
      </c>
      <c r="G16" s="3">
        <v>50</v>
      </c>
      <c r="H16" s="3">
        <v>50</v>
      </c>
      <c r="I16" s="3">
        <v>50</v>
      </c>
      <c r="J16" s="3">
        <v>50</v>
      </c>
      <c r="K16" s="3">
        <v>50</v>
      </c>
      <c r="L16" s="3">
        <v>50</v>
      </c>
      <c r="M16" s="3">
        <v>50</v>
      </c>
      <c r="N16" s="3">
        <v>50</v>
      </c>
      <c r="O16" s="3">
        <v>50</v>
      </c>
      <c r="P16" s="3"/>
      <c r="Q16" s="3" t="s">
        <v>0</v>
      </c>
      <c r="W16" s="1" t="s">
        <v>0</v>
      </c>
    </row>
    <row r="17" spans="2:17" x14ac:dyDescent="0.2">
      <c r="B17" s="2" t="s">
        <v>20</v>
      </c>
      <c r="C17" s="2"/>
      <c r="D17" s="9">
        <f t="shared" ref="D17:G17" si="8">(D18*21)/100</f>
        <v>0</v>
      </c>
      <c r="E17" s="9">
        <f t="shared" si="8"/>
        <v>0</v>
      </c>
      <c r="F17" s="9">
        <f t="shared" si="8"/>
        <v>126</v>
      </c>
      <c r="G17" s="9">
        <f t="shared" si="8"/>
        <v>126</v>
      </c>
      <c r="H17" s="9">
        <f t="shared" ref="H17:O17" si="9">(H18*21)/100</f>
        <v>126</v>
      </c>
      <c r="I17" s="9">
        <f t="shared" si="9"/>
        <v>210</v>
      </c>
      <c r="J17" s="9">
        <f t="shared" si="9"/>
        <v>210</v>
      </c>
      <c r="K17" s="9">
        <f t="shared" si="9"/>
        <v>210</v>
      </c>
      <c r="L17" s="9">
        <f t="shared" si="9"/>
        <v>210</v>
      </c>
      <c r="M17" s="9">
        <f t="shared" si="9"/>
        <v>210</v>
      </c>
      <c r="N17" s="9">
        <f t="shared" si="9"/>
        <v>210</v>
      </c>
      <c r="O17" s="9">
        <f t="shared" si="9"/>
        <v>210</v>
      </c>
      <c r="P17" s="3"/>
      <c r="Q17" s="3">
        <f t="shared" si="2"/>
        <v>1848</v>
      </c>
    </row>
    <row r="18" spans="2:17" x14ac:dyDescent="0.2">
      <c r="B18" s="2" t="s">
        <v>18</v>
      </c>
      <c r="C18" s="2"/>
      <c r="D18" s="9">
        <f>D15*D16</f>
        <v>0</v>
      </c>
      <c r="E18" s="9">
        <f t="shared" ref="E18:O18" si="10">E15*E16</f>
        <v>0</v>
      </c>
      <c r="F18" s="9">
        <f t="shared" si="10"/>
        <v>600</v>
      </c>
      <c r="G18" s="9">
        <f t="shared" si="10"/>
        <v>600</v>
      </c>
      <c r="H18" s="9">
        <f t="shared" si="10"/>
        <v>600</v>
      </c>
      <c r="I18" s="9">
        <f t="shared" si="10"/>
        <v>1000</v>
      </c>
      <c r="J18" s="9">
        <f t="shared" si="10"/>
        <v>1000</v>
      </c>
      <c r="K18" s="9">
        <f t="shared" si="10"/>
        <v>1000</v>
      </c>
      <c r="L18" s="9">
        <f t="shared" si="10"/>
        <v>1000</v>
      </c>
      <c r="M18" s="9">
        <f t="shared" si="10"/>
        <v>1000</v>
      </c>
      <c r="N18" s="9">
        <f t="shared" si="10"/>
        <v>1000</v>
      </c>
      <c r="O18" s="9">
        <f t="shared" si="10"/>
        <v>1000</v>
      </c>
      <c r="P18" s="3"/>
      <c r="Q18" s="3">
        <f t="shared" si="2"/>
        <v>8800</v>
      </c>
    </row>
    <row r="19" spans="2:17" x14ac:dyDescent="0.2">
      <c r="B19" s="2"/>
      <c r="C19" s="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"/>
      <c r="Q19" s="3"/>
    </row>
    <row r="20" spans="2:17" x14ac:dyDescent="0.2">
      <c r="B20" s="10" t="s">
        <v>19</v>
      </c>
      <c r="C20" s="10"/>
      <c r="D20" s="11">
        <f>D8+D13+D18</f>
        <v>4200</v>
      </c>
      <c r="E20" s="11">
        <f t="shared" ref="E20:O20" si="11">E8+E13+E18</f>
        <v>4200</v>
      </c>
      <c r="F20" s="11">
        <f t="shared" si="11"/>
        <v>5850</v>
      </c>
      <c r="G20" s="11">
        <f t="shared" si="11"/>
        <v>6900</v>
      </c>
      <c r="H20" s="11">
        <f t="shared" si="11"/>
        <v>6900</v>
      </c>
      <c r="I20" s="11">
        <f t="shared" si="11"/>
        <v>5200</v>
      </c>
      <c r="J20" s="11">
        <f t="shared" si="11"/>
        <v>8350</v>
      </c>
      <c r="K20" s="11">
        <f t="shared" si="11"/>
        <v>6250</v>
      </c>
      <c r="L20" s="11">
        <f t="shared" si="11"/>
        <v>4150</v>
      </c>
      <c r="M20" s="11">
        <f t="shared" si="11"/>
        <v>4150</v>
      </c>
      <c r="N20" s="11">
        <f t="shared" si="11"/>
        <v>5200</v>
      </c>
      <c r="O20" s="11">
        <f t="shared" si="11"/>
        <v>8350</v>
      </c>
      <c r="P20" s="11" t="s">
        <v>0</v>
      </c>
      <c r="Q20" s="11">
        <f t="shared" si="2"/>
        <v>69700</v>
      </c>
    </row>
    <row r="21" spans="2:17" x14ac:dyDescent="0.2">
      <c r="B21" s="13" t="s">
        <v>15</v>
      </c>
      <c r="C21" s="13"/>
      <c r="D21" s="9">
        <f>D7+D12+D17</f>
        <v>882</v>
      </c>
      <c r="E21" s="9">
        <f t="shared" ref="E21:O21" si="12">E7+E12+E17</f>
        <v>882</v>
      </c>
      <c r="F21" s="9">
        <f t="shared" si="12"/>
        <v>1228.5</v>
      </c>
      <c r="G21" s="9">
        <f t="shared" si="12"/>
        <v>1449</v>
      </c>
      <c r="H21" s="9">
        <f t="shared" si="12"/>
        <v>1449</v>
      </c>
      <c r="I21" s="9">
        <f t="shared" si="12"/>
        <v>1092</v>
      </c>
      <c r="J21" s="9">
        <f t="shared" si="12"/>
        <v>1753.5</v>
      </c>
      <c r="K21" s="9">
        <f t="shared" si="12"/>
        <v>1312.5</v>
      </c>
      <c r="L21" s="9">
        <f t="shared" si="12"/>
        <v>871.5</v>
      </c>
      <c r="M21" s="9">
        <f t="shared" si="12"/>
        <v>871.5</v>
      </c>
      <c r="N21" s="9">
        <f t="shared" si="12"/>
        <v>1092</v>
      </c>
      <c r="O21" s="9">
        <f t="shared" si="12"/>
        <v>1753.5</v>
      </c>
      <c r="P21" s="9" t="s">
        <v>0</v>
      </c>
      <c r="Q21" s="9">
        <f t="shared" si="2"/>
        <v>14637</v>
      </c>
    </row>
    <row r="22" spans="2:17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"/>
    </row>
    <row r="23" spans="2:17" x14ac:dyDescent="0.2">
      <c r="B23" s="4" t="s">
        <v>21</v>
      </c>
      <c r="C23" s="4"/>
      <c r="D23" s="5" t="s">
        <v>3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</v>
      </c>
      <c r="J23" s="5" t="s">
        <v>9</v>
      </c>
      <c r="K23" s="5" t="s">
        <v>10</v>
      </c>
      <c r="L23" s="5" t="s">
        <v>11</v>
      </c>
      <c r="M23" s="5" t="s">
        <v>12</v>
      </c>
      <c r="N23" s="5" t="s">
        <v>13</v>
      </c>
      <c r="O23" s="5" t="s">
        <v>14</v>
      </c>
      <c r="P23" s="5"/>
      <c r="Q23" s="5" t="s">
        <v>1</v>
      </c>
    </row>
    <row r="24" spans="2:17" x14ac:dyDescent="0.2">
      <c r="B24" s="2" t="s">
        <v>22</v>
      </c>
      <c r="C24" s="2"/>
      <c r="D24" s="9">
        <f>D20</f>
        <v>4200</v>
      </c>
      <c r="E24" s="9">
        <f t="shared" ref="E24:O24" si="13">E20</f>
        <v>4200</v>
      </c>
      <c r="F24" s="9">
        <f t="shared" si="13"/>
        <v>5850</v>
      </c>
      <c r="G24" s="9">
        <f t="shared" si="13"/>
        <v>6900</v>
      </c>
      <c r="H24" s="3">
        <f t="shared" si="13"/>
        <v>6900</v>
      </c>
      <c r="I24" s="3">
        <f t="shared" si="13"/>
        <v>5200</v>
      </c>
      <c r="J24" s="3">
        <f t="shared" si="13"/>
        <v>8350</v>
      </c>
      <c r="K24" s="3">
        <f t="shared" si="13"/>
        <v>6250</v>
      </c>
      <c r="L24" s="3">
        <f t="shared" si="13"/>
        <v>4150</v>
      </c>
      <c r="M24" s="3">
        <f t="shared" si="13"/>
        <v>4150</v>
      </c>
      <c r="N24" s="3">
        <f t="shared" si="13"/>
        <v>5200</v>
      </c>
      <c r="O24" s="3">
        <f t="shared" si="13"/>
        <v>8350</v>
      </c>
      <c r="P24" s="2"/>
      <c r="Q24" s="12">
        <f>SUM(D24:O24)</f>
        <v>69700</v>
      </c>
    </row>
    <row r="25" spans="2:17" x14ac:dyDescent="0.2">
      <c r="B25" s="2" t="s">
        <v>15</v>
      </c>
      <c r="C25" s="2"/>
      <c r="D25" s="3">
        <f t="shared" ref="D25:O25" si="14">D21</f>
        <v>882</v>
      </c>
      <c r="E25" s="3">
        <f t="shared" si="14"/>
        <v>882</v>
      </c>
      <c r="F25" s="3">
        <f t="shared" si="14"/>
        <v>1228.5</v>
      </c>
      <c r="G25" s="3">
        <f t="shared" si="14"/>
        <v>1449</v>
      </c>
      <c r="H25" s="3">
        <f t="shared" si="14"/>
        <v>1449</v>
      </c>
      <c r="I25" s="3">
        <f t="shared" si="14"/>
        <v>1092</v>
      </c>
      <c r="J25" s="3">
        <f t="shared" si="14"/>
        <v>1753.5</v>
      </c>
      <c r="K25" s="3">
        <f t="shared" si="14"/>
        <v>1312.5</v>
      </c>
      <c r="L25" s="3">
        <f t="shared" si="14"/>
        <v>871.5</v>
      </c>
      <c r="M25" s="3">
        <f t="shared" si="14"/>
        <v>871.5</v>
      </c>
      <c r="N25" s="3">
        <f t="shared" si="14"/>
        <v>1092</v>
      </c>
      <c r="O25" s="3">
        <f t="shared" si="14"/>
        <v>1753.5</v>
      </c>
      <c r="P25" s="2"/>
      <c r="Q25" s="16">
        <f t="shared" ref="Q25" si="15">SUM(D25:O25)</f>
        <v>14637</v>
      </c>
    </row>
    <row r="26" spans="2:17" x14ac:dyDescent="0.2">
      <c r="B26" s="10" t="s">
        <v>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>
        <f>SUM(Q24:Q25)</f>
        <v>84337</v>
      </c>
    </row>
    <row r="30" spans="2:17" ht="23" x14ac:dyDescent="0.25">
      <c r="B30" s="14">
        <v>2021</v>
      </c>
    </row>
    <row r="31" spans="2:17" x14ac:dyDescent="0.2">
      <c r="B31" s="4" t="s">
        <v>2</v>
      </c>
      <c r="C31" s="4"/>
      <c r="D31" s="5" t="s">
        <v>3</v>
      </c>
      <c r="E31" s="5" t="s">
        <v>4</v>
      </c>
      <c r="F31" s="5" t="s">
        <v>5</v>
      </c>
      <c r="G31" s="5" t="s">
        <v>6</v>
      </c>
      <c r="H31" s="5" t="s">
        <v>7</v>
      </c>
      <c r="I31" s="5" t="s">
        <v>8</v>
      </c>
      <c r="J31" s="5" t="s">
        <v>9</v>
      </c>
      <c r="K31" s="5" t="s">
        <v>10</v>
      </c>
      <c r="L31" s="5" t="s">
        <v>11</v>
      </c>
      <c r="M31" s="5" t="s">
        <v>12</v>
      </c>
      <c r="N31" s="5" t="s">
        <v>13</v>
      </c>
      <c r="O31" s="5" t="s">
        <v>14</v>
      </c>
      <c r="P31" s="5"/>
      <c r="Q31" s="5" t="s">
        <v>1</v>
      </c>
    </row>
    <row r="32" spans="2:17" x14ac:dyDescent="0.2">
      <c r="B32" s="6" t="s">
        <v>24</v>
      </c>
      <c r="C32" s="2"/>
      <c r="D32" s="7">
        <v>350</v>
      </c>
      <c r="E32" s="7">
        <v>450</v>
      </c>
      <c r="F32" s="7">
        <v>250</v>
      </c>
      <c r="G32" s="7">
        <v>250</v>
      </c>
      <c r="H32" s="7">
        <v>250</v>
      </c>
      <c r="I32" s="7">
        <v>200</v>
      </c>
      <c r="J32" s="7">
        <v>350</v>
      </c>
      <c r="K32" s="7">
        <v>450</v>
      </c>
      <c r="L32" s="7">
        <v>350</v>
      </c>
      <c r="M32" s="7">
        <v>350</v>
      </c>
      <c r="N32" s="7">
        <v>150</v>
      </c>
      <c r="O32" s="7">
        <v>350</v>
      </c>
      <c r="P32" s="8"/>
      <c r="Q32" s="8">
        <f>SUM(D32:O32)</f>
        <v>3750</v>
      </c>
    </row>
    <row r="33" spans="2:17" x14ac:dyDescent="0.2">
      <c r="B33" s="2" t="s">
        <v>17</v>
      </c>
      <c r="C33" s="2"/>
      <c r="D33" s="3">
        <v>15</v>
      </c>
      <c r="E33" s="3">
        <v>15</v>
      </c>
      <c r="F33" s="3">
        <v>15</v>
      </c>
      <c r="G33" s="3">
        <v>15</v>
      </c>
      <c r="H33" s="3">
        <v>15</v>
      </c>
      <c r="I33" s="3">
        <v>15</v>
      </c>
      <c r="J33" s="3">
        <v>15</v>
      </c>
      <c r="K33" s="3">
        <v>15</v>
      </c>
      <c r="L33" s="3">
        <v>15</v>
      </c>
      <c r="M33" s="3">
        <v>15</v>
      </c>
      <c r="N33" s="3">
        <v>15</v>
      </c>
      <c r="O33" s="3">
        <v>15</v>
      </c>
      <c r="P33" s="3"/>
      <c r="Q33" s="3" t="s">
        <v>0</v>
      </c>
    </row>
    <row r="34" spans="2:17" x14ac:dyDescent="0.2">
      <c r="B34" s="2" t="s">
        <v>20</v>
      </c>
      <c r="C34" s="2"/>
      <c r="D34" s="9">
        <f>(D35*21)/100</f>
        <v>1102.5</v>
      </c>
      <c r="E34" s="9">
        <f t="shared" ref="E34:O34" si="16">(E35*21)/100</f>
        <v>1417.5</v>
      </c>
      <c r="F34" s="9">
        <f t="shared" si="16"/>
        <v>787.5</v>
      </c>
      <c r="G34" s="9">
        <f t="shared" si="16"/>
        <v>787.5</v>
      </c>
      <c r="H34" s="9">
        <f t="shared" si="16"/>
        <v>787.5</v>
      </c>
      <c r="I34" s="9">
        <f t="shared" si="16"/>
        <v>630</v>
      </c>
      <c r="J34" s="9">
        <f t="shared" si="16"/>
        <v>1102.5</v>
      </c>
      <c r="K34" s="9">
        <f t="shared" si="16"/>
        <v>1417.5</v>
      </c>
      <c r="L34" s="9">
        <f t="shared" si="16"/>
        <v>1102.5</v>
      </c>
      <c r="M34" s="9">
        <f t="shared" si="16"/>
        <v>1102.5</v>
      </c>
      <c r="N34" s="9">
        <f t="shared" si="16"/>
        <v>472.5</v>
      </c>
      <c r="O34" s="9">
        <f t="shared" si="16"/>
        <v>1102.5</v>
      </c>
      <c r="P34" s="3"/>
      <c r="Q34" s="3">
        <f t="shared" ref="Q34:Q35" si="17">SUM(D34:O34)</f>
        <v>11812.5</v>
      </c>
    </row>
    <row r="35" spans="2:17" x14ac:dyDescent="0.2">
      <c r="B35" s="2" t="s">
        <v>16</v>
      </c>
      <c r="C35" s="2"/>
      <c r="D35" s="9">
        <f>D32*D33</f>
        <v>5250</v>
      </c>
      <c r="E35" s="9">
        <f t="shared" ref="E35:O35" si="18">E32*E33</f>
        <v>6750</v>
      </c>
      <c r="F35" s="9">
        <f t="shared" si="18"/>
        <v>3750</v>
      </c>
      <c r="G35" s="9">
        <f t="shared" si="18"/>
        <v>3750</v>
      </c>
      <c r="H35" s="9">
        <f t="shared" si="18"/>
        <v>3750</v>
      </c>
      <c r="I35" s="9">
        <f t="shared" si="18"/>
        <v>3000</v>
      </c>
      <c r="J35" s="9">
        <f t="shared" si="18"/>
        <v>5250</v>
      </c>
      <c r="K35" s="9">
        <f t="shared" si="18"/>
        <v>6750</v>
      </c>
      <c r="L35" s="9">
        <f t="shared" si="18"/>
        <v>5250</v>
      </c>
      <c r="M35" s="9">
        <f t="shared" si="18"/>
        <v>5250</v>
      </c>
      <c r="N35" s="9">
        <f t="shared" si="18"/>
        <v>2250</v>
      </c>
      <c r="O35" s="9">
        <f t="shared" si="18"/>
        <v>5250</v>
      </c>
      <c r="P35" s="3"/>
      <c r="Q35" s="3">
        <f t="shared" si="17"/>
        <v>56250</v>
      </c>
    </row>
    <row r="36" spans="2:17" x14ac:dyDescent="0.2">
      <c r="B36" s="2"/>
      <c r="C36" s="2"/>
      <c r="D36" s="9" t="s"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"/>
      <c r="Q36" s="3"/>
    </row>
    <row r="37" spans="2:17" x14ac:dyDescent="0.2">
      <c r="B37" s="6" t="s">
        <v>25</v>
      </c>
      <c r="C37" s="2"/>
      <c r="D37" s="7">
        <f>D32*0.5</f>
        <v>175</v>
      </c>
      <c r="E37" s="7">
        <f t="shared" ref="E37:O37" si="19">E32*0.5</f>
        <v>225</v>
      </c>
      <c r="F37" s="7">
        <f t="shared" si="19"/>
        <v>125</v>
      </c>
      <c r="G37" s="7">
        <f t="shared" si="19"/>
        <v>125</v>
      </c>
      <c r="H37" s="7">
        <f t="shared" si="19"/>
        <v>125</v>
      </c>
      <c r="I37" s="7">
        <f t="shared" si="19"/>
        <v>100</v>
      </c>
      <c r="J37" s="7">
        <f t="shared" si="19"/>
        <v>175</v>
      </c>
      <c r="K37" s="7">
        <f t="shared" si="19"/>
        <v>225</v>
      </c>
      <c r="L37" s="7">
        <f t="shared" si="19"/>
        <v>175</v>
      </c>
      <c r="M37" s="7">
        <f t="shared" si="19"/>
        <v>175</v>
      </c>
      <c r="N37" s="7">
        <f t="shared" si="19"/>
        <v>75</v>
      </c>
      <c r="O37" s="7">
        <f t="shared" si="19"/>
        <v>175</v>
      </c>
      <c r="P37" s="8"/>
      <c r="Q37" s="8">
        <f>SUM(D37:O37)</f>
        <v>1875</v>
      </c>
    </row>
    <row r="38" spans="2:17" x14ac:dyDescent="0.2">
      <c r="B38" s="2" t="s">
        <v>17</v>
      </c>
      <c r="C38" s="2"/>
      <c r="D38" s="3">
        <v>12</v>
      </c>
      <c r="E38" s="3">
        <v>12</v>
      </c>
      <c r="F38" s="3">
        <v>12</v>
      </c>
      <c r="G38" s="3">
        <v>12</v>
      </c>
      <c r="H38" s="3">
        <v>12</v>
      </c>
      <c r="I38" s="3">
        <v>12</v>
      </c>
      <c r="J38" s="3">
        <v>12</v>
      </c>
      <c r="K38" s="3">
        <v>12</v>
      </c>
      <c r="L38" s="3">
        <v>12</v>
      </c>
      <c r="M38" s="3">
        <v>12</v>
      </c>
      <c r="N38" s="3">
        <v>12</v>
      </c>
      <c r="O38" s="3">
        <v>12</v>
      </c>
      <c r="P38" s="3"/>
      <c r="Q38" s="3" t="s">
        <v>0</v>
      </c>
    </row>
    <row r="39" spans="2:17" x14ac:dyDescent="0.2">
      <c r="B39" s="2" t="s">
        <v>20</v>
      </c>
      <c r="C39" s="2"/>
      <c r="D39" s="9">
        <f t="shared" ref="D39:O39" si="20">(D40*21)/100</f>
        <v>441</v>
      </c>
      <c r="E39" s="9">
        <f t="shared" si="20"/>
        <v>567</v>
      </c>
      <c r="F39" s="9">
        <f t="shared" si="20"/>
        <v>315</v>
      </c>
      <c r="G39" s="9">
        <f t="shared" si="20"/>
        <v>315</v>
      </c>
      <c r="H39" s="9">
        <f t="shared" si="20"/>
        <v>315</v>
      </c>
      <c r="I39" s="9">
        <f t="shared" si="20"/>
        <v>252</v>
      </c>
      <c r="J39" s="9">
        <f t="shared" si="20"/>
        <v>441</v>
      </c>
      <c r="K39" s="9">
        <f t="shared" si="20"/>
        <v>567</v>
      </c>
      <c r="L39" s="9">
        <f t="shared" si="20"/>
        <v>441</v>
      </c>
      <c r="M39" s="9">
        <f t="shared" si="20"/>
        <v>441</v>
      </c>
      <c r="N39" s="9">
        <f t="shared" si="20"/>
        <v>189</v>
      </c>
      <c r="O39" s="9">
        <f t="shared" si="20"/>
        <v>441</v>
      </c>
      <c r="P39" s="3"/>
      <c r="Q39" s="3">
        <f t="shared" ref="Q39:Q40" si="21">SUM(D39:O39)</f>
        <v>4725</v>
      </c>
    </row>
    <row r="40" spans="2:17" x14ac:dyDescent="0.2">
      <c r="B40" s="2" t="s">
        <v>18</v>
      </c>
      <c r="C40" s="2"/>
      <c r="D40" s="9">
        <f>D37*D38</f>
        <v>2100</v>
      </c>
      <c r="E40" s="9">
        <f t="shared" ref="E40:O40" si="22">E37*E38</f>
        <v>2700</v>
      </c>
      <c r="F40" s="9">
        <f t="shared" si="22"/>
        <v>1500</v>
      </c>
      <c r="G40" s="9">
        <f t="shared" si="22"/>
        <v>1500</v>
      </c>
      <c r="H40" s="9">
        <f t="shared" si="22"/>
        <v>1500</v>
      </c>
      <c r="I40" s="9">
        <f t="shared" si="22"/>
        <v>1200</v>
      </c>
      <c r="J40" s="9">
        <f t="shared" si="22"/>
        <v>2100</v>
      </c>
      <c r="K40" s="9">
        <f t="shared" si="22"/>
        <v>2700</v>
      </c>
      <c r="L40" s="9">
        <f t="shared" si="22"/>
        <v>2100</v>
      </c>
      <c r="M40" s="9">
        <f t="shared" si="22"/>
        <v>2100</v>
      </c>
      <c r="N40" s="9">
        <f t="shared" si="22"/>
        <v>900</v>
      </c>
      <c r="O40" s="9">
        <f t="shared" si="22"/>
        <v>2100</v>
      </c>
      <c r="P40" s="3"/>
      <c r="Q40" s="3">
        <f t="shared" si="21"/>
        <v>22500</v>
      </c>
    </row>
    <row r="41" spans="2:17" x14ac:dyDescent="0.2">
      <c r="B41" s="2"/>
      <c r="C41" s="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"/>
      <c r="Q41" s="3"/>
    </row>
    <row r="42" spans="2:17" x14ac:dyDescent="0.2">
      <c r="B42" s="6" t="s">
        <v>26</v>
      </c>
      <c r="C42" s="2"/>
      <c r="D42" s="7">
        <v>0</v>
      </c>
      <c r="E42" s="7">
        <v>0</v>
      </c>
      <c r="F42" s="7">
        <v>12</v>
      </c>
      <c r="G42" s="7">
        <v>12</v>
      </c>
      <c r="H42" s="7">
        <v>12</v>
      </c>
      <c r="I42" s="7">
        <v>20</v>
      </c>
      <c r="J42" s="7">
        <v>20</v>
      </c>
      <c r="K42" s="7">
        <v>20</v>
      </c>
      <c r="L42" s="7">
        <v>20</v>
      </c>
      <c r="M42" s="7">
        <v>20</v>
      </c>
      <c r="N42" s="7">
        <v>20</v>
      </c>
      <c r="O42" s="7">
        <v>20</v>
      </c>
      <c r="P42" s="8"/>
      <c r="Q42" s="8">
        <f>SUM(D42:O42)</f>
        <v>176</v>
      </c>
    </row>
    <row r="43" spans="2:17" x14ac:dyDescent="0.2">
      <c r="B43" s="2" t="s">
        <v>17</v>
      </c>
      <c r="C43" s="2"/>
      <c r="D43" s="3">
        <v>50</v>
      </c>
      <c r="E43" s="3">
        <v>50</v>
      </c>
      <c r="F43" s="3">
        <v>50</v>
      </c>
      <c r="G43" s="3">
        <v>50</v>
      </c>
      <c r="H43" s="3">
        <v>50</v>
      </c>
      <c r="I43" s="3">
        <v>50</v>
      </c>
      <c r="J43" s="3">
        <v>50</v>
      </c>
      <c r="K43" s="3">
        <v>50</v>
      </c>
      <c r="L43" s="3">
        <v>50</v>
      </c>
      <c r="M43" s="3">
        <v>50</v>
      </c>
      <c r="N43" s="3">
        <v>50</v>
      </c>
      <c r="O43" s="3">
        <v>50</v>
      </c>
      <c r="P43" s="3"/>
      <c r="Q43" s="3" t="s">
        <v>0</v>
      </c>
    </row>
    <row r="44" spans="2:17" x14ac:dyDescent="0.2">
      <c r="B44" s="2" t="s">
        <v>20</v>
      </c>
      <c r="C44" s="2"/>
      <c r="D44" s="9">
        <f t="shared" ref="D44:O44" si="23">(D45*21)/100</f>
        <v>0</v>
      </c>
      <c r="E44" s="9">
        <f t="shared" si="23"/>
        <v>0</v>
      </c>
      <c r="F44" s="9">
        <f t="shared" si="23"/>
        <v>126</v>
      </c>
      <c r="G44" s="9">
        <f t="shared" si="23"/>
        <v>126</v>
      </c>
      <c r="H44" s="9">
        <f t="shared" si="23"/>
        <v>126</v>
      </c>
      <c r="I44" s="9">
        <f t="shared" si="23"/>
        <v>210</v>
      </c>
      <c r="J44" s="9">
        <f t="shared" si="23"/>
        <v>210</v>
      </c>
      <c r="K44" s="9">
        <f t="shared" si="23"/>
        <v>210</v>
      </c>
      <c r="L44" s="9">
        <f t="shared" si="23"/>
        <v>210</v>
      </c>
      <c r="M44" s="9">
        <f t="shared" si="23"/>
        <v>210</v>
      </c>
      <c r="N44" s="9">
        <f t="shared" si="23"/>
        <v>210</v>
      </c>
      <c r="O44" s="9">
        <f t="shared" si="23"/>
        <v>210</v>
      </c>
      <c r="P44" s="3"/>
      <c r="Q44" s="3">
        <f t="shared" ref="Q44:Q45" si="24">SUM(D44:O44)</f>
        <v>1848</v>
      </c>
    </row>
    <row r="45" spans="2:17" x14ac:dyDescent="0.2">
      <c r="B45" s="2" t="s">
        <v>18</v>
      </c>
      <c r="C45" s="2"/>
      <c r="D45" s="9">
        <f>D42*D43</f>
        <v>0</v>
      </c>
      <c r="E45" s="9">
        <f t="shared" ref="E45:O45" si="25">E42*E43</f>
        <v>0</v>
      </c>
      <c r="F45" s="9">
        <f t="shared" si="25"/>
        <v>600</v>
      </c>
      <c r="G45" s="9">
        <f t="shared" si="25"/>
        <v>600</v>
      </c>
      <c r="H45" s="9">
        <f t="shared" si="25"/>
        <v>600</v>
      </c>
      <c r="I45" s="9">
        <f t="shared" si="25"/>
        <v>1000</v>
      </c>
      <c r="J45" s="9">
        <f t="shared" si="25"/>
        <v>1000</v>
      </c>
      <c r="K45" s="9">
        <f t="shared" si="25"/>
        <v>1000</v>
      </c>
      <c r="L45" s="9">
        <f t="shared" si="25"/>
        <v>1000</v>
      </c>
      <c r="M45" s="9">
        <f t="shared" si="25"/>
        <v>1000</v>
      </c>
      <c r="N45" s="9">
        <f t="shared" si="25"/>
        <v>1000</v>
      </c>
      <c r="O45" s="9">
        <f t="shared" si="25"/>
        <v>1000</v>
      </c>
      <c r="P45" s="3"/>
      <c r="Q45" s="3">
        <f t="shared" si="24"/>
        <v>8800</v>
      </c>
    </row>
    <row r="46" spans="2:17" x14ac:dyDescent="0.2">
      <c r="B46" s="2"/>
      <c r="C46" s="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"/>
      <c r="Q46" s="3"/>
    </row>
    <row r="47" spans="2:17" x14ac:dyDescent="0.2">
      <c r="B47" s="10" t="s">
        <v>19</v>
      </c>
      <c r="C47" s="10"/>
      <c r="D47" s="11">
        <f>D35+D40+D45</f>
        <v>7350</v>
      </c>
      <c r="E47" s="11">
        <f t="shared" ref="E47:O47" si="26">E35+E40+E45</f>
        <v>9450</v>
      </c>
      <c r="F47" s="11">
        <f t="shared" si="26"/>
        <v>5850</v>
      </c>
      <c r="G47" s="11">
        <f t="shared" si="26"/>
        <v>5850</v>
      </c>
      <c r="H47" s="11">
        <f t="shared" si="26"/>
        <v>5850</v>
      </c>
      <c r="I47" s="11">
        <f t="shared" si="26"/>
        <v>5200</v>
      </c>
      <c r="J47" s="11">
        <f t="shared" si="26"/>
        <v>8350</v>
      </c>
      <c r="K47" s="11">
        <f t="shared" si="26"/>
        <v>10450</v>
      </c>
      <c r="L47" s="11">
        <f t="shared" si="26"/>
        <v>8350</v>
      </c>
      <c r="M47" s="11">
        <f t="shared" si="26"/>
        <v>8350</v>
      </c>
      <c r="N47" s="11">
        <f t="shared" si="26"/>
        <v>4150</v>
      </c>
      <c r="O47" s="11">
        <f t="shared" si="26"/>
        <v>8350</v>
      </c>
      <c r="P47" s="11" t="s">
        <v>0</v>
      </c>
      <c r="Q47" s="11">
        <f t="shared" ref="Q47:Q48" si="27">SUM(D47:O47)</f>
        <v>87550</v>
      </c>
    </row>
    <row r="48" spans="2:17" x14ac:dyDescent="0.2">
      <c r="B48" s="13" t="s">
        <v>15</v>
      </c>
      <c r="C48" s="13"/>
      <c r="D48" s="9">
        <f>D34+D39+D44</f>
        <v>1543.5</v>
      </c>
      <c r="E48" s="9">
        <f t="shared" ref="E48:O48" si="28">E34+E39+E44</f>
        <v>1984.5</v>
      </c>
      <c r="F48" s="9">
        <f t="shared" si="28"/>
        <v>1228.5</v>
      </c>
      <c r="G48" s="9">
        <f t="shared" si="28"/>
        <v>1228.5</v>
      </c>
      <c r="H48" s="9">
        <f t="shared" si="28"/>
        <v>1228.5</v>
      </c>
      <c r="I48" s="9">
        <f t="shared" si="28"/>
        <v>1092</v>
      </c>
      <c r="J48" s="9">
        <f t="shared" si="28"/>
        <v>1753.5</v>
      </c>
      <c r="K48" s="9">
        <f t="shared" si="28"/>
        <v>2194.5</v>
      </c>
      <c r="L48" s="9">
        <f t="shared" si="28"/>
        <v>1753.5</v>
      </c>
      <c r="M48" s="9">
        <f t="shared" si="28"/>
        <v>1753.5</v>
      </c>
      <c r="N48" s="9">
        <f t="shared" si="28"/>
        <v>871.5</v>
      </c>
      <c r="O48" s="9">
        <f t="shared" si="28"/>
        <v>1753.5</v>
      </c>
      <c r="P48" s="9" t="s">
        <v>0</v>
      </c>
      <c r="Q48" s="9">
        <f t="shared" si="27"/>
        <v>18385.5</v>
      </c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6"/>
    </row>
    <row r="50" spans="2:17" x14ac:dyDescent="0.2">
      <c r="B50" s="4" t="s">
        <v>21</v>
      </c>
      <c r="C50" s="4"/>
      <c r="D50" s="5" t="s">
        <v>3</v>
      </c>
      <c r="E50" s="5" t="s">
        <v>4</v>
      </c>
      <c r="F50" s="5" t="s">
        <v>5</v>
      </c>
      <c r="G50" s="5" t="s">
        <v>6</v>
      </c>
      <c r="H50" s="5" t="s">
        <v>7</v>
      </c>
      <c r="I50" s="5" t="s">
        <v>8</v>
      </c>
      <c r="J50" s="5" t="s">
        <v>9</v>
      </c>
      <c r="K50" s="5" t="s">
        <v>10</v>
      </c>
      <c r="L50" s="5" t="s">
        <v>11</v>
      </c>
      <c r="M50" s="5" t="s">
        <v>12</v>
      </c>
      <c r="N50" s="5" t="s">
        <v>13</v>
      </c>
      <c r="O50" s="5" t="s">
        <v>14</v>
      </c>
      <c r="P50" s="5"/>
      <c r="Q50" s="5" t="s">
        <v>1</v>
      </c>
    </row>
    <row r="51" spans="2:17" x14ac:dyDescent="0.2">
      <c r="B51" s="2" t="s">
        <v>22</v>
      </c>
      <c r="C51" s="2"/>
      <c r="D51" s="9">
        <f>D47</f>
        <v>7350</v>
      </c>
      <c r="E51" s="9">
        <f t="shared" ref="E51:O51" si="29">E47</f>
        <v>9450</v>
      </c>
      <c r="F51" s="9">
        <f t="shared" si="29"/>
        <v>5850</v>
      </c>
      <c r="G51" s="9">
        <f t="shared" si="29"/>
        <v>5850</v>
      </c>
      <c r="H51" s="3">
        <f t="shared" si="29"/>
        <v>5850</v>
      </c>
      <c r="I51" s="3">
        <f t="shared" si="29"/>
        <v>5200</v>
      </c>
      <c r="J51" s="3">
        <f t="shared" si="29"/>
        <v>8350</v>
      </c>
      <c r="K51" s="3">
        <f t="shared" si="29"/>
        <v>10450</v>
      </c>
      <c r="L51" s="3">
        <f t="shared" si="29"/>
        <v>8350</v>
      </c>
      <c r="M51" s="3">
        <f t="shared" si="29"/>
        <v>8350</v>
      </c>
      <c r="N51" s="3">
        <f t="shared" si="29"/>
        <v>4150</v>
      </c>
      <c r="O51" s="3">
        <f t="shared" si="29"/>
        <v>8350</v>
      </c>
      <c r="P51" s="2"/>
      <c r="Q51" s="12">
        <f>SUM(D51:O51)</f>
        <v>87550</v>
      </c>
    </row>
    <row r="52" spans="2:17" x14ac:dyDescent="0.2">
      <c r="B52" s="2" t="s">
        <v>15</v>
      </c>
      <c r="C52" s="2"/>
      <c r="D52" s="3">
        <f t="shared" ref="D52:O52" si="30">D48</f>
        <v>1543.5</v>
      </c>
      <c r="E52" s="3">
        <f t="shared" si="30"/>
        <v>1984.5</v>
      </c>
      <c r="F52" s="3">
        <f t="shared" si="30"/>
        <v>1228.5</v>
      </c>
      <c r="G52" s="3">
        <f t="shared" si="30"/>
        <v>1228.5</v>
      </c>
      <c r="H52" s="3">
        <f t="shared" si="30"/>
        <v>1228.5</v>
      </c>
      <c r="I52" s="3">
        <f t="shared" si="30"/>
        <v>1092</v>
      </c>
      <c r="J52" s="3">
        <f t="shared" si="30"/>
        <v>1753.5</v>
      </c>
      <c r="K52" s="3">
        <f t="shared" si="30"/>
        <v>2194.5</v>
      </c>
      <c r="L52" s="3">
        <f t="shared" si="30"/>
        <v>1753.5</v>
      </c>
      <c r="M52" s="3">
        <f t="shared" si="30"/>
        <v>1753.5</v>
      </c>
      <c r="N52" s="3">
        <f t="shared" si="30"/>
        <v>871.5</v>
      </c>
      <c r="O52" s="3">
        <f t="shared" si="30"/>
        <v>1753.5</v>
      </c>
      <c r="P52" s="2"/>
      <c r="Q52" s="16">
        <f t="shared" ref="Q52" si="31">SUM(D52:O52)</f>
        <v>18385.5</v>
      </c>
    </row>
    <row r="53" spans="2:17" x14ac:dyDescent="0.2">
      <c r="B53" s="10" t="s">
        <v>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>
        <f>SUM(Q51:Q52)</f>
        <v>105935.5</v>
      </c>
    </row>
    <row r="54" spans="2:17" x14ac:dyDescent="0.2">
      <c r="B54" s="2" t="s">
        <v>0</v>
      </c>
      <c r="C54" s="2"/>
      <c r="D54" s="3" t="s">
        <v>0</v>
      </c>
      <c r="E54" s="3" t="s">
        <v>0</v>
      </c>
      <c r="F54" s="3" t="s">
        <v>0</v>
      </c>
      <c r="G54" s="3" t="s">
        <v>0</v>
      </c>
      <c r="H54" s="3" t="s">
        <v>0</v>
      </c>
      <c r="I54" s="3" t="s">
        <v>0</v>
      </c>
      <c r="J54" s="3" t="s">
        <v>0</v>
      </c>
      <c r="K54" s="3" t="s">
        <v>0</v>
      </c>
      <c r="L54" s="3" t="s">
        <v>0</v>
      </c>
      <c r="M54" s="3" t="s">
        <v>0</v>
      </c>
      <c r="N54" s="3" t="s">
        <v>0</v>
      </c>
      <c r="O54" s="3" t="s">
        <v>0</v>
      </c>
      <c r="P54" s="3" t="s">
        <v>0</v>
      </c>
      <c r="Q54" s="3" t="s">
        <v>0</v>
      </c>
    </row>
    <row r="56" spans="2:17" ht="23" x14ac:dyDescent="0.25">
      <c r="B56" s="14">
        <v>2022</v>
      </c>
    </row>
    <row r="57" spans="2:17" x14ac:dyDescent="0.2">
      <c r="B57" s="4" t="s">
        <v>2</v>
      </c>
      <c r="C57" s="4"/>
      <c r="D57" s="5" t="s">
        <v>3</v>
      </c>
      <c r="E57" s="5" t="s">
        <v>4</v>
      </c>
      <c r="F57" s="5" t="s">
        <v>5</v>
      </c>
      <c r="G57" s="5" t="s">
        <v>6</v>
      </c>
      <c r="H57" s="5" t="s">
        <v>7</v>
      </c>
      <c r="I57" s="5" t="s">
        <v>8</v>
      </c>
      <c r="J57" s="5" t="s">
        <v>9</v>
      </c>
      <c r="K57" s="5" t="s">
        <v>10</v>
      </c>
      <c r="L57" s="5" t="s">
        <v>11</v>
      </c>
      <c r="M57" s="5" t="s">
        <v>12</v>
      </c>
      <c r="N57" s="5" t="s">
        <v>13</v>
      </c>
      <c r="O57" s="5" t="s">
        <v>14</v>
      </c>
      <c r="P57" s="5"/>
      <c r="Q57" s="5" t="s">
        <v>1</v>
      </c>
    </row>
    <row r="58" spans="2:17" x14ac:dyDescent="0.2">
      <c r="B58" s="6" t="s">
        <v>24</v>
      </c>
      <c r="C58" s="2"/>
      <c r="D58" s="7">
        <v>200</v>
      </c>
      <c r="E58" s="7">
        <v>350</v>
      </c>
      <c r="F58" s="7">
        <v>250</v>
      </c>
      <c r="G58" s="7">
        <v>450</v>
      </c>
      <c r="H58" s="7">
        <v>500</v>
      </c>
      <c r="I58" s="7">
        <v>200</v>
      </c>
      <c r="J58" s="7">
        <v>500</v>
      </c>
      <c r="K58" s="7">
        <v>250</v>
      </c>
      <c r="L58" s="7">
        <v>400</v>
      </c>
      <c r="M58" s="7">
        <v>150</v>
      </c>
      <c r="N58" s="7">
        <v>500</v>
      </c>
      <c r="O58" s="7">
        <v>500</v>
      </c>
      <c r="P58" s="8"/>
      <c r="Q58" s="8">
        <f>SUM(D58:O58)</f>
        <v>4250</v>
      </c>
    </row>
    <row r="59" spans="2:17" x14ac:dyDescent="0.2">
      <c r="B59" s="2" t="s">
        <v>17</v>
      </c>
      <c r="C59" s="2"/>
      <c r="D59" s="3">
        <v>15</v>
      </c>
      <c r="E59" s="3">
        <v>15</v>
      </c>
      <c r="F59" s="3">
        <v>15</v>
      </c>
      <c r="G59" s="3">
        <v>15</v>
      </c>
      <c r="H59" s="3">
        <v>15</v>
      </c>
      <c r="I59" s="3">
        <v>15</v>
      </c>
      <c r="J59" s="3">
        <v>15</v>
      </c>
      <c r="K59" s="3">
        <v>15</v>
      </c>
      <c r="L59" s="3">
        <v>15</v>
      </c>
      <c r="M59" s="3">
        <v>15</v>
      </c>
      <c r="N59" s="3">
        <v>15</v>
      </c>
      <c r="O59" s="3">
        <v>15</v>
      </c>
      <c r="P59" s="3"/>
      <c r="Q59" s="3" t="s">
        <v>0</v>
      </c>
    </row>
    <row r="60" spans="2:17" x14ac:dyDescent="0.2">
      <c r="B60" s="2" t="s">
        <v>20</v>
      </c>
      <c r="C60" s="2"/>
      <c r="D60" s="9">
        <f>(D61*21)/100</f>
        <v>630</v>
      </c>
      <c r="E60" s="9">
        <f t="shared" ref="E60:O60" si="32">(E61*21)/100</f>
        <v>1102.5</v>
      </c>
      <c r="F60" s="9">
        <f t="shared" si="32"/>
        <v>787.5</v>
      </c>
      <c r="G60" s="9">
        <f t="shared" si="32"/>
        <v>1417.5</v>
      </c>
      <c r="H60" s="9">
        <f t="shared" si="32"/>
        <v>1575</v>
      </c>
      <c r="I60" s="9">
        <f t="shared" si="32"/>
        <v>630</v>
      </c>
      <c r="J60" s="9">
        <f t="shared" si="32"/>
        <v>1575</v>
      </c>
      <c r="K60" s="9">
        <f t="shared" si="32"/>
        <v>787.5</v>
      </c>
      <c r="L60" s="9">
        <f t="shared" si="32"/>
        <v>1260</v>
      </c>
      <c r="M60" s="9">
        <f t="shared" si="32"/>
        <v>472.5</v>
      </c>
      <c r="N60" s="9">
        <f t="shared" si="32"/>
        <v>1575</v>
      </c>
      <c r="O60" s="9">
        <f t="shared" si="32"/>
        <v>1575</v>
      </c>
      <c r="P60" s="3"/>
      <c r="Q60" s="3">
        <f t="shared" ref="Q60:Q61" si="33">SUM(D60:O60)</f>
        <v>13387.5</v>
      </c>
    </row>
    <row r="61" spans="2:17" x14ac:dyDescent="0.2">
      <c r="B61" s="2" t="s">
        <v>16</v>
      </c>
      <c r="C61" s="2"/>
      <c r="D61" s="9">
        <f>D58*D59</f>
        <v>3000</v>
      </c>
      <c r="E61" s="9">
        <f t="shared" ref="E61:O61" si="34">E58*E59</f>
        <v>5250</v>
      </c>
      <c r="F61" s="9">
        <f t="shared" si="34"/>
        <v>3750</v>
      </c>
      <c r="G61" s="9">
        <f t="shared" si="34"/>
        <v>6750</v>
      </c>
      <c r="H61" s="9">
        <f t="shared" si="34"/>
        <v>7500</v>
      </c>
      <c r="I61" s="9">
        <f t="shared" si="34"/>
        <v>3000</v>
      </c>
      <c r="J61" s="9">
        <f t="shared" si="34"/>
        <v>7500</v>
      </c>
      <c r="K61" s="9">
        <f t="shared" si="34"/>
        <v>3750</v>
      </c>
      <c r="L61" s="9">
        <f t="shared" si="34"/>
        <v>6000</v>
      </c>
      <c r="M61" s="9">
        <f t="shared" si="34"/>
        <v>2250</v>
      </c>
      <c r="N61" s="9">
        <f t="shared" si="34"/>
        <v>7500</v>
      </c>
      <c r="O61" s="9">
        <f t="shared" si="34"/>
        <v>7500</v>
      </c>
      <c r="P61" s="3"/>
      <c r="Q61" s="3">
        <f t="shared" si="33"/>
        <v>63750</v>
      </c>
    </row>
    <row r="62" spans="2:17" x14ac:dyDescent="0.2">
      <c r="B62" s="2"/>
      <c r="C62" s="2"/>
      <c r="D62" s="9" t="s"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3"/>
      <c r="Q62" s="3"/>
    </row>
    <row r="63" spans="2:17" x14ac:dyDescent="0.2">
      <c r="B63" s="6" t="s">
        <v>25</v>
      </c>
      <c r="C63" s="2"/>
      <c r="D63" s="7">
        <f>D58*0.5</f>
        <v>100</v>
      </c>
      <c r="E63" s="7">
        <f t="shared" ref="E63:O63" si="35">E58*0.5</f>
        <v>175</v>
      </c>
      <c r="F63" s="7">
        <f t="shared" si="35"/>
        <v>125</v>
      </c>
      <c r="G63" s="7">
        <f t="shared" si="35"/>
        <v>225</v>
      </c>
      <c r="H63" s="7">
        <f t="shared" si="35"/>
        <v>250</v>
      </c>
      <c r="I63" s="7">
        <f t="shared" si="35"/>
        <v>100</v>
      </c>
      <c r="J63" s="7">
        <f t="shared" si="35"/>
        <v>250</v>
      </c>
      <c r="K63" s="7">
        <f t="shared" si="35"/>
        <v>125</v>
      </c>
      <c r="L63" s="7">
        <f t="shared" si="35"/>
        <v>200</v>
      </c>
      <c r="M63" s="7">
        <f t="shared" si="35"/>
        <v>75</v>
      </c>
      <c r="N63" s="7">
        <f t="shared" si="35"/>
        <v>250</v>
      </c>
      <c r="O63" s="7">
        <f t="shared" si="35"/>
        <v>250</v>
      </c>
      <c r="P63" s="8"/>
      <c r="Q63" s="8">
        <f>SUM(D63:O63)</f>
        <v>2125</v>
      </c>
    </row>
    <row r="64" spans="2:17" x14ac:dyDescent="0.2">
      <c r="B64" s="2" t="s">
        <v>17</v>
      </c>
      <c r="C64" s="2"/>
      <c r="D64" s="3">
        <v>12</v>
      </c>
      <c r="E64" s="3">
        <v>12</v>
      </c>
      <c r="F64" s="3">
        <v>12</v>
      </c>
      <c r="G64" s="3">
        <v>12</v>
      </c>
      <c r="H64" s="3">
        <v>12</v>
      </c>
      <c r="I64" s="3">
        <v>12</v>
      </c>
      <c r="J64" s="3">
        <v>12</v>
      </c>
      <c r="K64" s="3">
        <v>12</v>
      </c>
      <c r="L64" s="3">
        <v>12</v>
      </c>
      <c r="M64" s="3">
        <v>12</v>
      </c>
      <c r="N64" s="3">
        <v>12</v>
      </c>
      <c r="O64" s="3">
        <v>12</v>
      </c>
      <c r="P64" s="3"/>
      <c r="Q64" s="3" t="s">
        <v>0</v>
      </c>
    </row>
    <row r="65" spans="2:17" x14ac:dyDescent="0.2">
      <c r="B65" s="2" t="s">
        <v>20</v>
      </c>
      <c r="C65" s="2"/>
      <c r="D65" s="9">
        <f t="shared" ref="D65:O65" si="36">(D66*21)/100</f>
        <v>252</v>
      </c>
      <c r="E65" s="9">
        <f t="shared" si="36"/>
        <v>441</v>
      </c>
      <c r="F65" s="9">
        <f t="shared" si="36"/>
        <v>315</v>
      </c>
      <c r="G65" s="9">
        <f t="shared" si="36"/>
        <v>567</v>
      </c>
      <c r="H65" s="9">
        <f t="shared" si="36"/>
        <v>630</v>
      </c>
      <c r="I65" s="9">
        <f t="shared" si="36"/>
        <v>252</v>
      </c>
      <c r="J65" s="9">
        <f t="shared" si="36"/>
        <v>630</v>
      </c>
      <c r="K65" s="9">
        <f t="shared" si="36"/>
        <v>315</v>
      </c>
      <c r="L65" s="9">
        <f t="shared" si="36"/>
        <v>504</v>
      </c>
      <c r="M65" s="9">
        <f t="shared" si="36"/>
        <v>189</v>
      </c>
      <c r="N65" s="9">
        <f t="shared" si="36"/>
        <v>630</v>
      </c>
      <c r="O65" s="9">
        <f t="shared" si="36"/>
        <v>630</v>
      </c>
      <c r="P65" s="3"/>
      <c r="Q65" s="3">
        <f t="shared" ref="Q65:Q66" si="37">SUM(D65:O65)</f>
        <v>5355</v>
      </c>
    </row>
    <row r="66" spans="2:17" x14ac:dyDescent="0.2">
      <c r="B66" s="2" t="s">
        <v>18</v>
      </c>
      <c r="C66" s="2"/>
      <c r="D66" s="9">
        <f>D63*D64</f>
        <v>1200</v>
      </c>
      <c r="E66" s="9">
        <f t="shared" ref="E66:O66" si="38">E63*E64</f>
        <v>2100</v>
      </c>
      <c r="F66" s="9">
        <f t="shared" si="38"/>
        <v>1500</v>
      </c>
      <c r="G66" s="9">
        <f t="shared" si="38"/>
        <v>2700</v>
      </c>
      <c r="H66" s="9">
        <f t="shared" si="38"/>
        <v>3000</v>
      </c>
      <c r="I66" s="9">
        <f t="shared" si="38"/>
        <v>1200</v>
      </c>
      <c r="J66" s="9">
        <f t="shared" si="38"/>
        <v>3000</v>
      </c>
      <c r="K66" s="9">
        <f t="shared" si="38"/>
        <v>1500</v>
      </c>
      <c r="L66" s="9">
        <f t="shared" si="38"/>
        <v>2400</v>
      </c>
      <c r="M66" s="9">
        <f t="shared" si="38"/>
        <v>900</v>
      </c>
      <c r="N66" s="9">
        <f t="shared" si="38"/>
        <v>3000</v>
      </c>
      <c r="O66" s="9">
        <f t="shared" si="38"/>
        <v>3000</v>
      </c>
      <c r="P66" s="3"/>
      <c r="Q66" s="3">
        <f t="shared" si="37"/>
        <v>25500</v>
      </c>
    </row>
    <row r="67" spans="2:17" x14ac:dyDescent="0.2">
      <c r="B67" s="2"/>
      <c r="C67" s="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3"/>
      <c r="Q67" s="3"/>
    </row>
    <row r="68" spans="2:17" x14ac:dyDescent="0.2">
      <c r="B68" s="6" t="s">
        <v>26</v>
      </c>
      <c r="C68" s="2"/>
      <c r="D68" s="7">
        <v>0</v>
      </c>
      <c r="E68" s="7">
        <v>0</v>
      </c>
      <c r="F68" s="7">
        <v>12</v>
      </c>
      <c r="G68" s="7">
        <v>12</v>
      </c>
      <c r="H68" s="7">
        <v>12</v>
      </c>
      <c r="I68" s="7">
        <v>20</v>
      </c>
      <c r="J68" s="7">
        <v>20</v>
      </c>
      <c r="K68" s="7">
        <v>20</v>
      </c>
      <c r="L68" s="7">
        <v>20</v>
      </c>
      <c r="M68" s="7">
        <v>20</v>
      </c>
      <c r="N68" s="7">
        <v>20</v>
      </c>
      <c r="O68" s="7">
        <v>20</v>
      </c>
      <c r="P68" s="8"/>
      <c r="Q68" s="8">
        <f>SUM(D68:O68)</f>
        <v>176</v>
      </c>
    </row>
    <row r="69" spans="2:17" x14ac:dyDescent="0.2">
      <c r="B69" s="2" t="s">
        <v>17</v>
      </c>
      <c r="C69" s="2"/>
      <c r="D69" s="3">
        <v>50</v>
      </c>
      <c r="E69" s="3">
        <v>50</v>
      </c>
      <c r="F69" s="3">
        <v>50</v>
      </c>
      <c r="G69" s="3">
        <v>50</v>
      </c>
      <c r="H69" s="3">
        <v>50</v>
      </c>
      <c r="I69" s="3">
        <v>50</v>
      </c>
      <c r="J69" s="3">
        <v>50</v>
      </c>
      <c r="K69" s="3">
        <v>50</v>
      </c>
      <c r="L69" s="3">
        <v>50</v>
      </c>
      <c r="M69" s="3">
        <v>50</v>
      </c>
      <c r="N69" s="3">
        <v>50</v>
      </c>
      <c r="O69" s="3">
        <v>50</v>
      </c>
      <c r="P69" s="3"/>
      <c r="Q69" s="3" t="s">
        <v>0</v>
      </c>
    </row>
    <row r="70" spans="2:17" x14ac:dyDescent="0.2">
      <c r="B70" s="2" t="s">
        <v>20</v>
      </c>
      <c r="C70" s="2"/>
      <c r="D70" s="9">
        <f t="shared" ref="D70:O70" si="39">(D71*21)/100</f>
        <v>0</v>
      </c>
      <c r="E70" s="9">
        <f t="shared" si="39"/>
        <v>0</v>
      </c>
      <c r="F70" s="9">
        <f t="shared" si="39"/>
        <v>126</v>
      </c>
      <c r="G70" s="9">
        <f t="shared" si="39"/>
        <v>126</v>
      </c>
      <c r="H70" s="9">
        <f t="shared" si="39"/>
        <v>126</v>
      </c>
      <c r="I70" s="9">
        <f t="shared" si="39"/>
        <v>210</v>
      </c>
      <c r="J70" s="9">
        <f t="shared" si="39"/>
        <v>210</v>
      </c>
      <c r="K70" s="9">
        <f t="shared" si="39"/>
        <v>210</v>
      </c>
      <c r="L70" s="9">
        <f t="shared" si="39"/>
        <v>210</v>
      </c>
      <c r="M70" s="9">
        <f t="shared" si="39"/>
        <v>210</v>
      </c>
      <c r="N70" s="9">
        <f t="shared" si="39"/>
        <v>210</v>
      </c>
      <c r="O70" s="9">
        <f t="shared" si="39"/>
        <v>210</v>
      </c>
      <c r="P70" s="3"/>
      <c r="Q70" s="3">
        <f t="shared" ref="Q70:Q71" si="40">SUM(D70:O70)</f>
        <v>1848</v>
      </c>
    </row>
    <row r="71" spans="2:17" x14ac:dyDescent="0.2">
      <c r="B71" s="2" t="s">
        <v>18</v>
      </c>
      <c r="C71" s="2"/>
      <c r="D71" s="9">
        <f>D68*D69</f>
        <v>0</v>
      </c>
      <c r="E71" s="9">
        <f t="shared" ref="E71:O71" si="41">E68*E69</f>
        <v>0</v>
      </c>
      <c r="F71" s="9">
        <f t="shared" si="41"/>
        <v>600</v>
      </c>
      <c r="G71" s="9">
        <f t="shared" si="41"/>
        <v>600</v>
      </c>
      <c r="H71" s="9">
        <f t="shared" si="41"/>
        <v>600</v>
      </c>
      <c r="I71" s="9">
        <f t="shared" si="41"/>
        <v>1000</v>
      </c>
      <c r="J71" s="9">
        <f t="shared" si="41"/>
        <v>1000</v>
      </c>
      <c r="K71" s="9">
        <f t="shared" si="41"/>
        <v>1000</v>
      </c>
      <c r="L71" s="9">
        <f t="shared" si="41"/>
        <v>1000</v>
      </c>
      <c r="M71" s="9">
        <f t="shared" si="41"/>
        <v>1000</v>
      </c>
      <c r="N71" s="9">
        <f t="shared" si="41"/>
        <v>1000</v>
      </c>
      <c r="O71" s="9">
        <f t="shared" si="41"/>
        <v>1000</v>
      </c>
      <c r="P71" s="3"/>
      <c r="Q71" s="3">
        <f t="shared" si="40"/>
        <v>8800</v>
      </c>
    </row>
    <row r="72" spans="2:17" x14ac:dyDescent="0.2">
      <c r="B72" s="2"/>
      <c r="C72" s="2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"/>
      <c r="Q72" s="3"/>
    </row>
    <row r="73" spans="2:17" x14ac:dyDescent="0.2">
      <c r="B73" s="10" t="s">
        <v>19</v>
      </c>
      <c r="C73" s="10"/>
      <c r="D73" s="11">
        <f>D61+D66+D71</f>
        <v>4200</v>
      </c>
      <c r="E73" s="11">
        <f t="shared" ref="E73:O73" si="42">E61+E66+E71</f>
        <v>7350</v>
      </c>
      <c r="F73" s="11">
        <f t="shared" si="42"/>
        <v>5850</v>
      </c>
      <c r="G73" s="11">
        <f t="shared" si="42"/>
        <v>10050</v>
      </c>
      <c r="H73" s="11">
        <f t="shared" si="42"/>
        <v>11100</v>
      </c>
      <c r="I73" s="11">
        <f t="shared" si="42"/>
        <v>5200</v>
      </c>
      <c r="J73" s="11">
        <f t="shared" si="42"/>
        <v>11500</v>
      </c>
      <c r="K73" s="11">
        <f t="shared" si="42"/>
        <v>6250</v>
      </c>
      <c r="L73" s="11">
        <f t="shared" si="42"/>
        <v>9400</v>
      </c>
      <c r="M73" s="11">
        <f t="shared" si="42"/>
        <v>4150</v>
      </c>
      <c r="N73" s="11">
        <f t="shared" si="42"/>
        <v>11500</v>
      </c>
      <c r="O73" s="11">
        <f t="shared" si="42"/>
        <v>11500</v>
      </c>
      <c r="P73" s="11" t="s">
        <v>0</v>
      </c>
      <c r="Q73" s="11">
        <f t="shared" ref="Q73:Q74" si="43">SUM(D73:O73)</f>
        <v>98050</v>
      </c>
    </row>
    <row r="74" spans="2:17" x14ac:dyDescent="0.2">
      <c r="B74" s="13" t="s">
        <v>15</v>
      </c>
      <c r="C74" s="13"/>
      <c r="D74" s="9">
        <f>D60+D65+D70</f>
        <v>882</v>
      </c>
      <c r="E74" s="9">
        <f t="shared" ref="E74:O74" si="44">E60+E65+E70</f>
        <v>1543.5</v>
      </c>
      <c r="F74" s="9">
        <f t="shared" si="44"/>
        <v>1228.5</v>
      </c>
      <c r="G74" s="9">
        <f t="shared" si="44"/>
        <v>2110.5</v>
      </c>
      <c r="H74" s="9">
        <f t="shared" si="44"/>
        <v>2331</v>
      </c>
      <c r="I74" s="9">
        <f t="shared" si="44"/>
        <v>1092</v>
      </c>
      <c r="J74" s="9">
        <f t="shared" si="44"/>
        <v>2415</v>
      </c>
      <c r="K74" s="9">
        <f t="shared" si="44"/>
        <v>1312.5</v>
      </c>
      <c r="L74" s="9">
        <f t="shared" si="44"/>
        <v>1974</v>
      </c>
      <c r="M74" s="9">
        <f t="shared" si="44"/>
        <v>871.5</v>
      </c>
      <c r="N74" s="9">
        <f t="shared" si="44"/>
        <v>2415</v>
      </c>
      <c r="O74" s="9">
        <f t="shared" si="44"/>
        <v>2415</v>
      </c>
      <c r="P74" s="9" t="s">
        <v>0</v>
      </c>
      <c r="Q74" s="9">
        <f t="shared" si="43"/>
        <v>20590.5</v>
      </c>
    </row>
    <row r="75" spans="2:17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6"/>
    </row>
    <row r="76" spans="2:17" x14ac:dyDescent="0.2">
      <c r="B76" s="4" t="s">
        <v>21</v>
      </c>
      <c r="C76" s="4"/>
      <c r="D76" s="5" t="s">
        <v>3</v>
      </c>
      <c r="E76" s="5" t="s">
        <v>4</v>
      </c>
      <c r="F76" s="5" t="s">
        <v>5</v>
      </c>
      <c r="G76" s="5" t="s">
        <v>6</v>
      </c>
      <c r="H76" s="5" t="s">
        <v>7</v>
      </c>
      <c r="I76" s="5" t="s">
        <v>8</v>
      </c>
      <c r="J76" s="5" t="s">
        <v>9</v>
      </c>
      <c r="K76" s="5" t="s">
        <v>10</v>
      </c>
      <c r="L76" s="5" t="s">
        <v>11</v>
      </c>
      <c r="M76" s="5" t="s">
        <v>12</v>
      </c>
      <c r="N76" s="5" t="s">
        <v>13</v>
      </c>
      <c r="O76" s="5" t="s">
        <v>14</v>
      </c>
      <c r="P76" s="5"/>
      <c r="Q76" s="5" t="s">
        <v>1</v>
      </c>
    </row>
    <row r="77" spans="2:17" x14ac:dyDescent="0.2">
      <c r="B77" s="2" t="s">
        <v>22</v>
      </c>
      <c r="C77" s="2"/>
      <c r="D77" s="9">
        <f>D73</f>
        <v>4200</v>
      </c>
      <c r="E77" s="9">
        <f t="shared" ref="E77:O77" si="45">E73</f>
        <v>7350</v>
      </c>
      <c r="F77" s="9">
        <f t="shared" si="45"/>
        <v>5850</v>
      </c>
      <c r="G77" s="9">
        <f t="shared" si="45"/>
        <v>10050</v>
      </c>
      <c r="H77" s="3">
        <f t="shared" si="45"/>
        <v>11100</v>
      </c>
      <c r="I77" s="3">
        <f t="shared" si="45"/>
        <v>5200</v>
      </c>
      <c r="J77" s="3">
        <f t="shared" si="45"/>
        <v>11500</v>
      </c>
      <c r="K77" s="3">
        <f t="shared" si="45"/>
        <v>6250</v>
      </c>
      <c r="L77" s="3">
        <f t="shared" si="45"/>
        <v>9400</v>
      </c>
      <c r="M77" s="3">
        <f t="shared" si="45"/>
        <v>4150</v>
      </c>
      <c r="N77" s="3">
        <f t="shared" si="45"/>
        <v>11500</v>
      </c>
      <c r="O77" s="3">
        <f t="shared" si="45"/>
        <v>11500</v>
      </c>
      <c r="P77" s="2"/>
      <c r="Q77" s="12">
        <f>SUM(D77:O77)</f>
        <v>98050</v>
      </c>
    </row>
    <row r="78" spans="2:17" x14ac:dyDescent="0.2">
      <c r="B78" s="2" t="s">
        <v>15</v>
      </c>
      <c r="C78" s="2"/>
      <c r="D78" s="3">
        <f t="shared" ref="D78:O78" si="46">D74</f>
        <v>882</v>
      </c>
      <c r="E78" s="3">
        <f t="shared" si="46"/>
        <v>1543.5</v>
      </c>
      <c r="F78" s="3">
        <f t="shared" si="46"/>
        <v>1228.5</v>
      </c>
      <c r="G78" s="3">
        <f t="shared" si="46"/>
        <v>2110.5</v>
      </c>
      <c r="H78" s="3">
        <f t="shared" si="46"/>
        <v>2331</v>
      </c>
      <c r="I78" s="3">
        <f t="shared" si="46"/>
        <v>1092</v>
      </c>
      <c r="J78" s="3">
        <f t="shared" si="46"/>
        <v>2415</v>
      </c>
      <c r="K78" s="3">
        <f t="shared" si="46"/>
        <v>1312.5</v>
      </c>
      <c r="L78" s="3">
        <f t="shared" si="46"/>
        <v>1974</v>
      </c>
      <c r="M78" s="3">
        <f t="shared" si="46"/>
        <v>871.5</v>
      </c>
      <c r="N78" s="3">
        <f t="shared" si="46"/>
        <v>2415</v>
      </c>
      <c r="O78" s="3">
        <f t="shared" si="46"/>
        <v>2415</v>
      </c>
      <c r="P78" s="2"/>
      <c r="Q78" s="16">
        <f t="shared" ref="Q78" si="47">SUM(D78:O78)</f>
        <v>20590.5</v>
      </c>
    </row>
    <row r="79" spans="2:17" x14ac:dyDescent="0.2">
      <c r="B79" s="10" t="s">
        <v>1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>
        <f>SUM(Q77:Q78)</f>
        <v>118640.5</v>
      </c>
    </row>
  </sheetData>
  <pageMargins left="0.7" right="0.7" top="0.75" bottom="0.75" header="0.3" footer="0.3"/>
  <pageSetup paperSize="9" scale="50" fitToHeight="0" orientation="portrait" r:id="rId1"/>
  <rowBreaks count="2" manualBreakCount="2">
    <brk id="27" min="1" max="16" man="1"/>
    <brk id="53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Omzetspecificaties</vt:lpstr>
      <vt:lpstr>Omzetspecificaties!Afdrukbereik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Vicky Fasten</cp:lastModifiedBy>
  <cp:lastPrinted>2015-12-16T14:36:23Z</cp:lastPrinted>
  <dcterms:created xsi:type="dcterms:W3CDTF">2015-05-11T19:05:11Z</dcterms:created>
  <dcterms:modified xsi:type="dcterms:W3CDTF">2020-03-28T18:31:03Z</dcterms:modified>
</cp:coreProperties>
</file>